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r Aji\Dropbox\Diego 2016\Aji ppt\PIC\White Label Fundaciones\"/>
    </mc:Choice>
  </mc:AlternateContent>
  <xr:revisionPtr revIDLastSave="0" documentId="13_ncr:1_{63F22E21-8DEB-41DB-9F63-1E34E9C5E504}" xr6:coauthVersionLast="44" xr6:coauthVersionMax="45" xr10:uidLastSave="{00000000-0000-0000-0000-000000000000}"/>
  <bookViews>
    <workbookView xWindow="-120" yWindow="-120" windowWidth="20730" windowHeight="11160" tabRatio="776" xr2:uid="{49AAA022-31A1-4D5F-8B5B-CDEE7C945352}"/>
  </bookViews>
  <sheets>
    <sheet name="Estructura Documento" sheetId="5" r:id="rId1"/>
    <sheet name="Ejecución Proyecto" sheetId="3" r:id="rId2"/>
    <sheet name="Presupuesto &amp; Gasto Real" sheetId="1" r:id="rId3"/>
    <sheet name="Informe Mensual HITO" sheetId="4" r:id="rId4"/>
    <sheet name="Explicación variación ppto"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1" l="1"/>
  <c r="B28" i="4" l="1"/>
  <c r="B4" i="3"/>
  <c r="B13" i="1" l="1"/>
  <c r="D13" i="1" s="1"/>
  <c r="D18" i="1"/>
  <c r="H48" i="1" l="1"/>
  <c r="D48" i="1"/>
  <c r="D36" i="1"/>
  <c r="D29" i="1"/>
  <c r="D28" i="1"/>
  <c r="D27" i="1"/>
  <c r="D26" i="1"/>
  <c r="D17" i="1"/>
  <c r="D16" i="1"/>
  <c r="D15" i="1"/>
  <c r="D14" i="1"/>
  <c r="B22" i="4" l="1"/>
  <c r="H56" i="1" l="1"/>
  <c r="D56" i="1"/>
  <c r="H55" i="1"/>
  <c r="D55" i="1"/>
  <c r="H25" i="1"/>
  <c r="D25" i="1"/>
  <c r="H47" i="1"/>
  <c r="D47" i="1"/>
  <c r="H46" i="1"/>
  <c r="D46" i="1"/>
  <c r="H41" i="1"/>
  <c r="D41" i="1"/>
  <c r="D42" i="1" s="1"/>
  <c r="D19" i="1"/>
  <c r="H19" i="1"/>
  <c r="H13" i="1"/>
  <c r="D20" i="1"/>
  <c r="D37" i="1"/>
  <c r="H49" i="1" l="1"/>
  <c r="D49" i="1"/>
  <c r="H42" i="1"/>
  <c r="K42" i="1" s="1"/>
  <c r="D30" i="1"/>
  <c r="K55" i="1"/>
  <c r="K56" i="1"/>
  <c r="K25" i="1"/>
  <c r="H37" i="1"/>
  <c r="K41" i="1"/>
  <c r="K19" i="1"/>
  <c r="H30" i="1"/>
  <c r="H20" i="1"/>
  <c r="K13" i="1"/>
  <c r="H57" i="1"/>
  <c r="D57" i="1"/>
  <c r="K47" i="1"/>
  <c r="K46" i="1"/>
  <c r="K37" i="1" l="1"/>
  <c r="K30" i="1"/>
  <c r="K20" i="1"/>
  <c r="H59" i="1"/>
  <c r="I37" i="1" s="1"/>
  <c r="D59" i="1"/>
  <c r="E49" i="1" s="1"/>
  <c r="K57" i="1"/>
  <c r="K49" i="1"/>
  <c r="I42" i="1" l="1"/>
  <c r="E37" i="1"/>
  <c r="K59" i="1"/>
  <c r="E42" i="1"/>
  <c r="E30" i="1"/>
  <c r="I20" i="1"/>
  <c r="I30" i="1"/>
  <c r="E57" i="1"/>
  <c r="E20" i="1"/>
  <c r="I49" i="1"/>
  <c r="I57" i="1"/>
  <c r="I59" i="1" l="1"/>
  <c r="E59" i="1"/>
</calcChain>
</file>

<file path=xl/sharedStrings.xml><?xml version="1.0" encoding="utf-8"?>
<sst xmlns="http://schemas.openxmlformats.org/spreadsheetml/2006/main" count="240" uniqueCount="151">
  <si>
    <t>Cantidad</t>
  </si>
  <si>
    <t>Total</t>
  </si>
  <si>
    <t>Descripción partida</t>
  </si>
  <si>
    <t>Materiales</t>
  </si>
  <si>
    <t>Mano de obra</t>
  </si>
  <si>
    <t>Equipamiento</t>
  </si>
  <si>
    <t>Otros</t>
  </si>
  <si>
    <t>Nombre proyecto</t>
  </si>
  <si>
    <t>Administración y traslados</t>
  </si>
  <si>
    <t>%</t>
  </si>
  <si>
    <t>Variación</t>
  </si>
  <si>
    <t>PRESUPUESTO</t>
  </si>
  <si>
    <t>GASTO REAL</t>
  </si>
  <si>
    <t>TOTAL Materiales</t>
  </si>
  <si>
    <t>TOTAL Mano de obra</t>
  </si>
  <si>
    <t>TOTAL Servicios &amp; Arriendo</t>
  </si>
  <si>
    <t>TOTAL Otros</t>
  </si>
  <si>
    <t>TOTAL Equipamiento</t>
  </si>
  <si>
    <t>TOTAL Administración &amp; Traslados</t>
  </si>
  <si>
    <t>Diseño y communicaciones</t>
  </si>
  <si>
    <t>Servicios</t>
  </si>
  <si>
    <t>Inicio</t>
  </si>
  <si>
    <t>Término</t>
  </si>
  <si>
    <t>Descripción variación del gasto real v/s el presupuesto: MATERIALES</t>
  </si>
  <si>
    <t>Descripción variación del gasto real v/s el presupuesto: EQUIPAMIENTO</t>
  </si>
  <si>
    <t>Descripción variación del gasto real v/s el presupuesto: MANO DE OBRA</t>
  </si>
  <si>
    <t>Descripción variación del gasto real v/s el presupuesto: SERVICIOS</t>
  </si>
  <si>
    <t>Descripción variación del gasto real v/s el presupuesto: ADMINISTRACIÓN Y TRASLADOS</t>
  </si>
  <si>
    <t>Descripción variación del gasto real v/s el presupuesto: OTROS</t>
  </si>
  <si>
    <t>Código proyecto PiC</t>
  </si>
  <si>
    <t>Restauración áreas degradadas</t>
  </si>
  <si>
    <t>Objetivo proyecto</t>
  </si>
  <si>
    <t xml:space="preserve">Restauración de ecosistema como herramienta para controlar la erosión e implementar corredores biológicos para su fauna nativa. </t>
  </si>
  <si>
    <t>Corredores biológicos para fauna nativa</t>
  </si>
  <si>
    <t># de PiCs Hito</t>
  </si>
  <si>
    <t>Valor Pic en clp</t>
  </si>
  <si>
    <t>Monto total clp Hito</t>
  </si>
  <si>
    <t>Número de Reporte</t>
  </si>
  <si>
    <t>Número de meses ejecución Hito</t>
  </si>
  <si>
    <t>Total Hito</t>
  </si>
  <si>
    <t>Descripción Estado inicial</t>
  </si>
  <si>
    <t>Monto total Hito en clp</t>
  </si>
  <si>
    <t>Valor metro cuadrado</t>
  </si>
  <si>
    <t>P ($) unidad bruto</t>
  </si>
  <si>
    <t>Lentes de Seguridad</t>
  </si>
  <si>
    <t>Bloqueador Solar</t>
  </si>
  <si>
    <t>Coordinador Proyecto - Meses de trabajo</t>
  </si>
  <si>
    <t>Administrador Proyecto - Meses de trabajo</t>
  </si>
  <si>
    <t>Transporte Materiales/Equipamiento</t>
  </si>
  <si>
    <t>Combustible y peajes</t>
  </si>
  <si>
    <t>Link cotización referencia</t>
  </si>
  <si>
    <t>https://www.sodimac.cl/sodimac-cl/product/444510/2,5''-a-4''-75-a-100-mm-x-2.60-m-rollete-impregnado/444510</t>
  </si>
  <si>
    <t>https://www.sodimac.cl/sodimac-cl/product/3307352/Topex-hormigon-25-kg/3307352</t>
  </si>
  <si>
    <t>Objetivo de Conservación Hito</t>
  </si>
  <si>
    <t>https://www.sodimac.cl/sodimac-cl/product/677469/Grapa-galvanizada-1-1-2-1-kg/677469</t>
  </si>
  <si>
    <t>https://www.sodimac.cl/sodimac-cl/product/3264793/Carretilla-concretera-gris-CC1-C-R-3.50-8-/3264793</t>
  </si>
  <si>
    <t>https://www.sodimac.cl/sodimac-cl/product/2494205/Protector-solar-SPF-50-1-l/2494205</t>
  </si>
  <si>
    <t>https://www.sodimac.cl/sodimac-cl/product/680702/Clavo-corriente-2-1-2-bolsa-2,5-kg/680702</t>
  </si>
  <si>
    <t>Alambre de púa - Rollo de 16 x 500 mts</t>
  </si>
  <si>
    <t xml:space="preserve">Grapa galvanizada de "1 1/2" tamaño x- 1 Kilo </t>
  </si>
  <si>
    <t xml:space="preserve">Clavo acero corriente de 2 1/2 tamaño - Bolsa de 2,5 Kg </t>
  </si>
  <si>
    <t xml:space="preserve">Cerco Ursus Tipo 740 (malla ovejera)  - rollo de 100 mts </t>
  </si>
  <si>
    <t>Hormigón preparado - Bolsas de 25 Kg</t>
  </si>
  <si>
    <t>Carretilla concretera - 80 litros</t>
  </si>
  <si>
    <t>https://www.sodimac.cl/sodimac-cl/product/565970/Guante-profesional-cabritilla</t>
  </si>
  <si>
    <t>Guante de Seguridad Cabritilla</t>
  </si>
  <si>
    <t>Zapato de Seguridad</t>
  </si>
  <si>
    <t>https://www.sodimac.cl/sodimac-cl/product/370047X/Calzado-de-Seguridad-n%C2%B040/370047X</t>
  </si>
  <si>
    <t>https://www.sodimac.cl/sodimac-cl/product/1246003/Lente-de-seguridad-Zoom-gris/1246003</t>
  </si>
  <si>
    <t xml:space="preserve">Mano de obra calificada local - 3 personas / 3 meses </t>
  </si>
  <si>
    <t>Precio Bruto</t>
  </si>
  <si>
    <t>Descripción Hito 1</t>
  </si>
  <si>
    <t>Descripción Hito 2</t>
  </si>
  <si>
    <t>Descripción Hito 3</t>
  </si>
  <si>
    <t>Descripción Hito 4</t>
  </si>
  <si>
    <t>Número de Hitos del Proyecto</t>
  </si>
  <si>
    <t>https://www.chilemat.com/alambre-puas-16-bwg-x-500-metros-motto-inchalam-gris_314469/p</t>
  </si>
  <si>
    <t>https://www.sodimac.cl/sodimac-cl/product/232483/Tubo-alcantarillado-cemento-40x100-cm/232483</t>
  </si>
  <si>
    <t>https://www.calstiendavirtual.cl/herramientas/alambres-cercos-y-mallas/cerca-ursus-1-00-x-100-mt</t>
  </si>
  <si>
    <t>Postes impregnados - 2,44 mts x 3 a 4 pulgadas diametro</t>
  </si>
  <si>
    <t>Gastos generales</t>
  </si>
  <si>
    <t>Tubo alcantarillado cemento 30 x 100</t>
  </si>
  <si>
    <t>Fecha reporte final</t>
  </si>
  <si>
    <t>Fecha próximo reporte</t>
  </si>
  <si>
    <t>Número de Reportes totales</t>
  </si>
  <si>
    <t>MONTO HITO ACTUAL</t>
  </si>
  <si>
    <t>TOTAL HITO 1</t>
  </si>
  <si>
    <t>REPORTES HITO ACTUAL</t>
  </si>
  <si>
    <t>Número de PiCs a financiar Hito</t>
  </si>
  <si>
    <t>Nombre Organización</t>
  </si>
  <si>
    <t>Información interna PiC</t>
  </si>
  <si>
    <t>Nombre del Hito</t>
  </si>
  <si>
    <t>Ejemplo para tener como referencia</t>
  </si>
  <si>
    <t>Estimación</t>
  </si>
  <si>
    <t>Nombre Iniciativa de Conservación</t>
  </si>
  <si>
    <t>información a disponibilizar por PiC</t>
  </si>
  <si>
    <t>Monto gastado a la fecha reporte mes 1</t>
  </si>
  <si>
    <t>Monto gastado a la fecha reporte mes 2</t>
  </si>
  <si>
    <t>Monto gastado a la fecha reporte mes 3</t>
  </si>
  <si>
    <t>Monto gastado a la fecha reporte mes 4</t>
  </si>
  <si>
    <t>(correspondiente a la sumatoria de los meses de ejecución de los hitos)</t>
  </si>
  <si>
    <t>Total meses ejecución del Proyecto</t>
  </si>
  <si>
    <t>Facturas, boletas, boletas de honorarios y comprobantes (se debe justificar su utilización siendo solo aceptado en caso de no haber otra alternativa)</t>
  </si>
  <si>
    <t>Indicadores a monitorear durante  y posterior a la implementación del proyecto y su impacto en la Biodiversidad</t>
  </si>
  <si>
    <t xml:space="preserve">Explicación final del presupuesto del Hito y sus variaciones. Con esto se da el cierre al reporte del Hito. Se debe incluir la totalidad de los documentos que respaldan la totalidad del gasto real </t>
  </si>
  <si>
    <t>Listar las acciones a realizar</t>
  </si>
  <si>
    <r>
      <t xml:space="preserve">Acción 1: 
Acción n: 
(Favor indicar si los hitos son </t>
    </r>
    <r>
      <rPr>
        <i/>
        <u/>
        <sz val="11"/>
        <color theme="1"/>
        <rFont val="Calibri"/>
        <family val="2"/>
        <scheme val="minor"/>
      </rPr>
      <t>independientes</t>
    </r>
    <r>
      <rPr>
        <i/>
        <sz val="11"/>
        <color theme="1"/>
        <rFont val="Calibri"/>
        <family val="2"/>
        <scheme val="minor"/>
      </rPr>
      <t xml:space="preserve"> o </t>
    </r>
    <r>
      <rPr>
        <i/>
        <u/>
        <sz val="11"/>
        <color theme="1"/>
        <rFont val="Calibri"/>
        <family val="2"/>
        <scheme val="minor"/>
      </rPr>
      <t>dependientes</t>
    </r>
    <r>
      <rPr>
        <i/>
        <sz val="11"/>
        <color theme="1"/>
        <rFont val="Calibri"/>
        <family val="2"/>
        <scheme val="minor"/>
      </rPr>
      <t xml:space="preserve"> de algún otro hito del proyecto - en caso de que requiera la finalización de un hito para proceder con el siguiente)</t>
    </r>
  </si>
  <si>
    <t>Nombre Proyecto</t>
  </si>
  <si>
    <t>(información interna PiC)</t>
  </si>
  <si>
    <t>día/mes/año</t>
  </si>
  <si>
    <t xml:space="preserve">Fecha reporte mensual </t>
  </si>
  <si>
    <t xml:space="preserve">Nombre Hito actual </t>
  </si>
  <si>
    <r>
      <rPr>
        <b/>
        <sz val="11"/>
        <color theme="1"/>
        <rFont val="Calibri"/>
        <family val="2"/>
        <scheme val="minor"/>
      </rPr>
      <t>Nota 1</t>
    </r>
    <r>
      <rPr>
        <sz val="11"/>
        <color theme="1"/>
        <rFont val="Calibri"/>
        <family val="2"/>
        <scheme val="minor"/>
      </rPr>
      <t xml:space="preserve">: La presente información es parte de la estructura del Proyecto Valorizado de Conservación </t>
    </r>
    <r>
      <rPr>
        <b/>
        <sz val="11"/>
        <color theme="1"/>
        <rFont val="Calibri"/>
        <family val="2"/>
        <scheme val="minor"/>
      </rPr>
      <t xml:space="preserve">
Nota 2</t>
    </r>
    <r>
      <rPr>
        <sz val="11"/>
        <color theme="1"/>
        <rFont val="Calibri"/>
        <family val="2"/>
        <scheme val="minor"/>
      </rPr>
      <t xml:space="preserve">: El mes de inicio del Hito comienza el primer día del mes siguiente de haber recibido la totalidad del financiamiento requerido para ejecutar el Hito </t>
    </r>
  </si>
  <si>
    <t>Los montos indicados en el presupuesto y gasto real deben considerar IVA y Retenciones en caso de existir. El gasto Real debe estar respaldado en su totalidad por:</t>
  </si>
  <si>
    <t>Nota: Materiales se refiere a todo aquello que ya no puede volver a ser usado de forma independiente</t>
  </si>
  <si>
    <t>Nota: Equipamiento se refiere a todo aquello bien que sea perdurable. El equipamiento será de propiedad de la ONG una vez finalizado el proyecto</t>
  </si>
  <si>
    <t>Se sugiere cotización local</t>
  </si>
  <si>
    <t xml:space="preserve">Comentario cotización </t>
  </si>
  <si>
    <t>Estimación en base a número de viajes y kilometros recorridos</t>
  </si>
  <si>
    <t>Nombre y cargo de la persona en la ONG</t>
  </si>
  <si>
    <r>
      <rPr>
        <b/>
        <sz val="12"/>
        <color theme="1"/>
        <rFont val="Calibri"/>
        <family val="2"/>
        <scheme val="minor"/>
      </rPr>
      <t>Nota 1</t>
    </r>
    <r>
      <rPr>
        <sz val="12"/>
        <color theme="1"/>
        <rFont val="Calibri"/>
        <family val="2"/>
        <scheme val="minor"/>
      </rPr>
      <t xml:space="preserve">: La presente información es parte de la estructura del Proyecto Valorizado de Conservación 
</t>
    </r>
  </si>
  <si>
    <t>La presente información se debe reportar a partir del mes siguiente en que se obtiene la totalidad del financiamiento requerido para el Hito</t>
  </si>
  <si>
    <t>Detalle monto gastado durante el mes y acumulado a la fecha del presente reporte (información por cada categoría del presupuesto)</t>
  </si>
  <si>
    <r>
      <t xml:space="preserve">1. </t>
    </r>
    <r>
      <rPr>
        <b/>
        <sz val="11"/>
        <color theme="1"/>
        <rFont val="Calibri"/>
        <family val="2"/>
        <scheme val="minor"/>
      </rPr>
      <t>Materiales</t>
    </r>
    <r>
      <rPr>
        <sz val="11"/>
        <color theme="1"/>
        <rFont val="Calibri"/>
        <family val="2"/>
        <scheme val="minor"/>
      </rPr>
      <t xml:space="preserve">: (describir los gastos del mes y acumulados) 
2. </t>
    </r>
    <r>
      <rPr>
        <b/>
        <sz val="11"/>
        <color theme="1"/>
        <rFont val="Calibri"/>
        <family val="2"/>
        <scheme val="minor"/>
      </rPr>
      <t>Equipamiento</t>
    </r>
    <r>
      <rPr>
        <sz val="11"/>
        <color theme="1"/>
        <rFont val="Calibri"/>
        <family val="2"/>
        <scheme val="minor"/>
      </rPr>
      <t xml:space="preserve">: (describir los gastos del mes y acumulados) 
3. </t>
    </r>
    <r>
      <rPr>
        <b/>
        <sz val="11"/>
        <color theme="1"/>
        <rFont val="Calibri"/>
        <family val="2"/>
        <scheme val="minor"/>
      </rPr>
      <t>Mano de obra</t>
    </r>
    <r>
      <rPr>
        <sz val="11"/>
        <color theme="1"/>
        <rFont val="Calibri"/>
        <family val="2"/>
        <scheme val="minor"/>
      </rPr>
      <t xml:space="preserve">: (describir los gastos del mes y acumulados) 
</t>
    </r>
    <r>
      <rPr>
        <b/>
        <sz val="11"/>
        <color theme="1"/>
        <rFont val="Calibri"/>
        <family val="2"/>
        <scheme val="minor"/>
      </rPr>
      <t>4. Servicios</t>
    </r>
    <r>
      <rPr>
        <sz val="11"/>
        <color theme="1"/>
        <rFont val="Calibri"/>
        <family val="2"/>
        <scheme val="minor"/>
      </rPr>
      <t xml:space="preserve">: (describir los gastos del mes y acumulados)
5. </t>
    </r>
    <r>
      <rPr>
        <b/>
        <sz val="11"/>
        <color theme="1"/>
        <rFont val="Calibri"/>
        <family val="2"/>
        <scheme val="minor"/>
      </rPr>
      <t>Administración y traslados</t>
    </r>
    <r>
      <rPr>
        <sz val="11"/>
        <color theme="1"/>
        <rFont val="Calibri"/>
        <family val="2"/>
        <scheme val="minor"/>
      </rPr>
      <t>: (describir los gastos del mes y acumulados) 
6</t>
    </r>
    <r>
      <rPr>
        <b/>
        <sz val="11"/>
        <color theme="1"/>
        <rFont val="Calibri"/>
        <family val="2"/>
        <scheme val="minor"/>
      </rPr>
      <t>. Otros:</t>
    </r>
    <r>
      <rPr>
        <sz val="11"/>
        <color theme="1"/>
        <rFont val="Calibri"/>
        <family val="2"/>
        <scheme val="minor"/>
      </rPr>
      <t xml:space="preserve">(describir los gastos del mes y acumulados) </t>
    </r>
  </si>
  <si>
    <r>
      <t xml:space="preserve">Link proyecto habilitado en </t>
    </r>
    <r>
      <rPr>
        <b/>
        <i/>
        <u/>
        <sz val="11"/>
        <color theme="0"/>
        <rFont val="Calibri"/>
        <family val="2"/>
        <scheme val="minor"/>
      </rPr>
      <t>web app</t>
    </r>
  </si>
  <si>
    <t xml:space="preserve">Nombre del Hito:
Objetivo: 
Breve descripción:  </t>
  </si>
  <si>
    <t>Breve descripción Hito</t>
  </si>
  <si>
    <t xml:space="preserve">(misma información contenida en hoja "Estructura Proyecto. Ejecución") </t>
  </si>
  <si>
    <t>Amenaza (s) a reducir implementado el Hito o impactos en biodiversidad del Hito</t>
  </si>
  <si>
    <t xml:space="preserve">Amenaza/Impacto 1: 
Amenaza/Impacto n: </t>
  </si>
  <si>
    <t xml:space="preserve">(breve descripción de la IC sin el proyecto y el hito a ejecutar)
</t>
  </si>
  <si>
    <r>
      <rPr>
        <b/>
        <sz val="11"/>
        <color theme="1"/>
        <rFont val="Calibri"/>
        <family val="2"/>
        <scheme val="minor"/>
      </rPr>
      <t>Acción 1</t>
    </r>
    <r>
      <rPr>
        <sz val="11"/>
        <color theme="1"/>
        <rFont val="Calibri"/>
        <family val="2"/>
        <scheme val="minor"/>
      </rPr>
      <t xml:space="preserve">: (corresponde al avance de las acciones listadas en la hoja "Estructura Proyecto. Ejecución")
</t>
    </r>
    <r>
      <rPr>
        <b/>
        <sz val="11"/>
        <color theme="1"/>
        <rFont val="Calibri"/>
        <family val="2"/>
        <scheme val="minor"/>
      </rPr>
      <t xml:space="preserve">
Acción 2</t>
    </r>
    <r>
      <rPr>
        <sz val="11"/>
        <color theme="1"/>
        <rFont val="Calibri"/>
        <family val="2"/>
        <scheme val="minor"/>
      </rPr>
      <t xml:space="preserve">: (corresponde al avance de las acciones listadas en la hoja "Estructura Proyecto. Ejecución") 
</t>
    </r>
    <r>
      <rPr>
        <b/>
        <sz val="11"/>
        <color theme="1"/>
        <rFont val="Calibri"/>
        <family val="2"/>
        <scheme val="minor"/>
      </rPr>
      <t>Acción n</t>
    </r>
    <r>
      <rPr>
        <sz val="11"/>
        <color theme="1"/>
        <rFont val="Calibri"/>
        <family val="2"/>
        <scheme val="minor"/>
      </rPr>
      <t xml:space="preserve">: (corresponde al avance de las acciones listadas en la hoja "Estructura Proyecto. Ejecución") 
</t>
    </r>
  </si>
  <si>
    <t>Descripción evolución mensual
(Acciones realizadas)</t>
  </si>
  <si>
    <t>Situación final a la fecha de Reporte (estado actual)</t>
  </si>
  <si>
    <t>(mención al estado de ejecución acumulado, considerando el grado de avance de de la totalidad de las acciones realizadas cada mes. Una forma de reflejar la diferencia entre el estado actual y el estado inicial).</t>
  </si>
  <si>
    <t>Proyección de acciones y gastos próximo período</t>
  </si>
  <si>
    <t>(mencionar las principales acciones y gastos que espera realizar durante el período hasta el próximo período)</t>
  </si>
  <si>
    <t>Resultados esperados del Proyecto</t>
  </si>
  <si>
    <t>(incluir la relación del presente Hito con el proyecto y como apoya a lograr los resultados esperados del proyecto)</t>
  </si>
  <si>
    <t>(incluir al menos un indicador de impacto en la biodiversidad)</t>
  </si>
  <si>
    <r>
      <rPr>
        <b/>
        <sz val="11"/>
        <color theme="1"/>
        <rFont val="Calibri"/>
        <family val="2"/>
        <scheme val="minor"/>
      </rPr>
      <t>Nota</t>
    </r>
    <r>
      <rPr>
        <sz val="11"/>
        <color theme="1"/>
        <rFont val="Calibri"/>
        <family val="2"/>
        <scheme val="minor"/>
      </rPr>
      <t xml:space="preserve">: El registro complementario y fotográfico del presente Reporte debe ser entregados mensualmente durante la ejecución del Hito.
El registro complementario y fotográfico consiste en los siguientes puntos:
•	10 fotos,antes y 10 fotos después de implementado el Hito. 
•	30 fotos, durante la ejecución del Hito.
•	</t>
    </r>
    <r>
      <rPr>
        <i/>
        <sz val="11"/>
        <color theme="1"/>
        <rFont val="Calibri"/>
        <family val="2"/>
        <scheme val="minor"/>
      </rPr>
      <t>News letter</t>
    </r>
    <r>
      <rPr>
        <sz val="11"/>
        <color theme="1"/>
        <rFont val="Calibri"/>
        <family val="2"/>
        <scheme val="minor"/>
      </rPr>
      <t xml:space="preserve"> o sección de </t>
    </r>
    <r>
      <rPr>
        <i/>
        <sz val="11"/>
        <color theme="1"/>
        <rFont val="Calibri"/>
        <family val="2"/>
        <scheme val="minor"/>
      </rPr>
      <t>Newsletter</t>
    </r>
    <r>
      <rPr>
        <sz val="11"/>
        <color theme="1"/>
        <rFont val="Calibri"/>
        <family val="2"/>
        <scheme val="minor"/>
      </rPr>
      <t xml:space="preserve"> con información relevante contenida en la hoja "Informe Mensual HITO"  durante el período de ejecución del Hito
•	20 fotos de la Iniciativa de Conservación en formato cuadrado de 2.000 x 2.000.
</t>
    </r>
  </si>
  <si>
    <t>(breve explicación explicando en caso de haber diferencia. Cada item de la categoría Materiales debe mencionar el documento de respaldo: Facturas, boletas, boletas de honorarios y comprobantes)</t>
  </si>
  <si>
    <t>(breve explicación explicando en caso de haber diferencia. Cada item de la categoría Equipamiento debe mencionar el documento de respaldo: Facturas, boletas, boletas de honorarios y comprobantes)</t>
  </si>
  <si>
    <t>(breve explicación explicando en caso de haber diferencia. Cada item de la categoría Mano de Obra debe mencionar el documento de respaldo: Facturas, boletas, boletas de honorarios y comprobantes)</t>
  </si>
  <si>
    <t>(breve explicación explicando en caso de haber diferencia. Cada item de la categoría Servicios debe mencionar el documento de respaldo: Facturas, boletas, boletas de honorarios y comprobantes)</t>
  </si>
  <si>
    <t>(breve explicación explicando en caso de haber diferencia. Cada item de la categoría Administración y Traslados debe mencionar el documento de respaldo: Facturas, boletas, boletas de honorarios y comprobantes)</t>
  </si>
  <si>
    <t>(cada item de la categoría Otros debe mencionar el documento de respaldo: Facturas, boletas, boletas de honorarios y comprobantes)</t>
  </si>
  <si>
    <t>Meses Hito</t>
  </si>
  <si>
    <t>Acciones</t>
  </si>
  <si>
    <t>Nota: Esta partida no podrá representar más del 20% del total del proyecto.</t>
  </si>
  <si>
    <r>
      <rPr>
        <b/>
        <sz val="11"/>
        <color theme="0"/>
        <rFont val="Calibri"/>
        <family val="2"/>
        <scheme val="minor"/>
      </rPr>
      <t>El presente documento forma parte integral del Proyecto Valorizado de Conservación y tiene como objetivo estructurar el seguimiento y monitoreo del financiamiento recibido y de la ejecución del Hito.</t>
    </r>
    <r>
      <rPr>
        <sz val="11"/>
        <color theme="0"/>
        <rFont val="Calibri"/>
        <family val="2"/>
        <scheme val="minor"/>
      </rPr>
      <t xml:space="preserve">
</t>
    </r>
    <r>
      <rPr>
        <b/>
        <sz val="11"/>
        <color theme="0"/>
        <rFont val="Calibri"/>
        <family val="2"/>
        <scheme val="minor"/>
      </rPr>
      <t>La información contenida debe correspoder a un complemento de la información contenida en la ficha "Iniciativa de Conservación y Proyecto Valorizado".</t>
    </r>
    <r>
      <rPr>
        <sz val="11"/>
        <color theme="0"/>
        <rFont val="Calibri"/>
        <family val="2"/>
        <scheme val="minor"/>
      </rPr>
      <t xml:space="preserve">
</t>
    </r>
    <r>
      <rPr>
        <b/>
        <sz val="11"/>
        <color theme="0"/>
        <rFont val="Calibri"/>
        <family val="2"/>
        <scheme val="minor"/>
      </rPr>
      <t xml:space="preserve">Las hojas "Ejecución Proyecto" y "Presupuesto &amp; Gasto Real", del presente documeto deben presentarse previo a la habilitación de la </t>
    </r>
    <r>
      <rPr>
        <b/>
        <i/>
        <sz val="11"/>
        <color theme="0"/>
        <rFont val="Calibri"/>
        <family val="2"/>
        <scheme val="minor"/>
      </rPr>
      <t>web app</t>
    </r>
    <r>
      <rPr>
        <b/>
        <sz val="11"/>
        <color theme="0"/>
        <rFont val="Calibri"/>
        <family val="2"/>
        <scheme val="minor"/>
      </rPr>
      <t xml:space="preserve"> personalizada para la ONG.</t>
    </r>
    <r>
      <rPr>
        <sz val="11"/>
        <color theme="0"/>
        <rFont val="Calibri"/>
        <family val="2"/>
        <scheme val="minor"/>
      </rPr>
      <t xml:space="preserve">
</t>
    </r>
    <r>
      <rPr>
        <b/>
        <sz val="11"/>
        <color theme="0"/>
        <rFont val="Calibri"/>
        <family val="2"/>
        <scheme val="minor"/>
      </rPr>
      <t xml:space="preserve">Las hojas "Informe Mensual HITO" y "Explicación Variación presupuesto", del presente documeto deben presentarse de forma mensual a partir del mes siguiente a haber completado el financiamiento requerido para el Hito.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</si>
</sst>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tint="0.249977111117893"/>
      <name val="Calibri"/>
      <family val="2"/>
      <scheme val="minor"/>
    </font>
    <font>
      <sz val="12"/>
      <color theme="1"/>
      <name val="Calibri"/>
      <family val="2"/>
      <scheme val="minor"/>
    </font>
    <font>
      <b/>
      <sz val="11"/>
      <color theme="4"/>
      <name val="Calibri"/>
      <family val="2"/>
      <scheme val="minor"/>
    </font>
    <font>
      <u/>
      <sz val="11"/>
      <color theme="10"/>
      <name val="Calibri"/>
      <family val="2"/>
      <scheme val="minor"/>
    </font>
    <font>
      <b/>
      <sz val="11"/>
      <color rgb="FF0070C0"/>
      <name val="Calibri"/>
      <family val="2"/>
      <scheme val="minor"/>
    </font>
    <font>
      <b/>
      <sz val="11"/>
      <color theme="1" tint="0.249977111117893"/>
      <name val="Calibri"/>
      <family val="2"/>
      <scheme val="minor"/>
    </font>
    <font>
      <b/>
      <i/>
      <sz val="11"/>
      <color theme="1"/>
      <name val="Calibri"/>
      <family val="2"/>
      <scheme val="minor"/>
    </font>
    <font>
      <b/>
      <sz val="11"/>
      <name val="Calibri"/>
      <family val="2"/>
      <scheme val="minor"/>
    </font>
    <font>
      <i/>
      <sz val="11"/>
      <color theme="1"/>
      <name val="Calibri"/>
      <family val="2"/>
      <scheme val="minor"/>
    </font>
    <font>
      <sz val="11"/>
      <color rgb="FFFF0000"/>
      <name val="Calibri"/>
      <family val="2"/>
      <scheme val="minor"/>
    </font>
    <font>
      <i/>
      <u/>
      <sz val="11"/>
      <color theme="1"/>
      <name val="Calibri"/>
      <family val="2"/>
      <scheme val="minor"/>
    </font>
    <font>
      <b/>
      <sz val="12"/>
      <color theme="1"/>
      <name val="Calibri"/>
      <family val="2"/>
      <scheme val="minor"/>
    </font>
    <font>
      <b/>
      <i/>
      <u/>
      <sz val="11"/>
      <color theme="0"/>
      <name val="Calibri"/>
      <family val="2"/>
      <scheme val="minor"/>
    </font>
    <font>
      <b/>
      <i/>
      <sz val="11"/>
      <color theme="0"/>
      <name val="Calibri"/>
      <family val="2"/>
      <scheme val="minor"/>
    </font>
  </fonts>
  <fills count="7">
    <fill>
      <patternFill patternType="none"/>
    </fill>
    <fill>
      <patternFill patternType="gray125"/>
    </fill>
    <fill>
      <patternFill patternType="solid">
        <fgColor theme="1"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rgb="FFFFC000"/>
        <bgColor indexed="64"/>
      </patternFill>
    </fill>
    <fill>
      <patternFill patternType="solid">
        <fgColor theme="1" tint="0.34998626667073579"/>
        <bgColor indexed="64"/>
      </patternFill>
    </fill>
  </fills>
  <borders count="49">
    <border>
      <left/>
      <right/>
      <top/>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auto="1"/>
      </top>
      <bottom style="hair">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hair">
        <color auto="1"/>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style="medium">
        <color indexed="64"/>
      </right>
      <top style="hair">
        <color auto="1"/>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83">
    <xf numFmtId="0" fontId="0" fillId="0" borderId="0" xfId="0"/>
    <xf numFmtId="0" fontId="0" fillId="0" borderId="1" xfId="0" applyBorder="1"/>
    <xf numFmtId="0" fontId="0" fillId="3" borderId="0" xfId="0" applyFill="1" applyBorder="1"/>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center"/>
    </xf>
    <xf numFmtId="37" fontId="0" fillId="0" borderId="1" xfId="0" applyNumberFormat="1" applyBorder="1" applyAlignment="1">
      <alignment horizontal="center"/>
    </xf>
    <xf numFmtId="37" fontId="3" fillId="0" borderId="1" xfId="0" applyNumberFormat="1" applyFont="1" applyBorder="1" applyAlignment="1">
      <alignment horizontal="center"/>
    </xf>
    <xf numFmtId="0" fontId="0" fillId="0" borderId="0" xfId="0" applyBorder="1"/>
    <xf numFmtId="37" fontId="0" fillId="0" borderId="0" xfId="0" applyNumberFormat="1" applyBorder="1" applyAlignment="1">
      <alignment horizontal="center"/>
    </xf>
    <xf numFmtId="37" fontId="3" fillId="0" borderId="0" xfId="0" applyNumberFormat="1" applyFont="1" applyBorder="1" applyAlignment="1">
      <alignment horizontal="center"/>
    </xf>
    <xf numFmtId="0" fontId="3" fillId="3" borderId="4" xfId="0" applyFont="1" applyFill="1" applyBorder="1"/>
    <xf numFmtId="0" fontId="0" fillId="0" borderId="4" xfId="0" applyBorder="1"/>
    <xf numFmtId="0" fontId="2" fillId="2" borderId="5" xfId="0" applyFont="1" applyFill="1" applyBorder="1" applyAlignment="1">
      <alignment horizontal="center" vertical="center"/>
    </xf>
    <xf numFmtId="0" fontId="2" fillId="2" borderId="6" xfId="0" applyFont="1" applyFill="1" applyBorder="1"/>
    <xf numFmtId="0" fontId="2" fillId="2" borderId="0" xfId="0" applyFont="1" applyFill="1" applyBorder="1" applyAlignment="1">
      <alignment horizontal="center"/>
    </xf>
    <xf numFmtId="0" fontId="2" fillId="2" borderId="0" xfId="0" applyFont="1" applyFill="1" applyBorder="1"/>
    <xf numFmtId="0" fontId="2" fillId="2" borderId="0"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8" xfId="0" applyBorder="1"/>
    <xf numFmtId="9" fontId="0" fillId="0" borderId="7" xfId="0" applyNumberFormat="1" applyBorder="1" applyAlignment="1">
      <alignment horizontal="center" vertical="center"/>
    </xf>
    <xf numFmtId="0" fontId="3" fillId="0" borderId="9" xfId="0" applyFont="1" applyFill="1" applyBorder="1"/>
    <xf numFmtId="37" fontId="0" fillId="0" borderId="10" xfId="0" applyNumberFormat="1" applyBorder="1" applyAlignment="1">
      <alignment horizontal="center"/>
    </xf>
    <xf numFmtId="37" fontId="3" fillId="0" borderId="10" xfId="0" applyNumberFormat="1" applyFont="1" applyBorder="1" applyAlignment="1">
      <alignment horizontal="center"/>
    </xf>
    <xf numFmtId="0" fontId="0" fillId="0" borderId="10" xfId="0" applyBorder="1"/>
    <xf numFmtId="9" fontId="0" fillId="0" borderId="11" xfId="0" applyNumberFormat="1" applyBorder="1" applyAlignment="1">
      <alignment horizontal="center" vertical="center"/>
    </xf>
    <xf numFmtId="0" fontId="0" fillId="0" borderId="12" xfId="0" applyBorder="1"/>
    <xf numFmtId="0" fontId="0" fillId="0" borderId="13" xfId="0" applyBorder="1"/>
    <xf numFmtId="0" fontId="2" fillId="2" borderId="8" xfId="0" applyFont="1" applyFill="1" applyBorder="1"/>
    <xf numFmtId="0" fontId="0" fillId="0" borderId="14" xfId="0" applyBorder="1"/>
    <xf numFmtId="0" fontId="2" fillId="2" borderId="15" xfId="0" applyFont="1" applyFill="1" applyBorder="1"/>
    <xf numFmtId="0" fontId="0" fillId="0" borderId="16" xfId="0" applyBorder="1"/>
    <xf numFmtId="0" fontId="0" fillId="0" borderId="17" xfId="0" applyBorder="1"/>
    <xf numFmtId="9" fontId="3" fillId="0" borderId="11" xfId="0" applyNumberFormat="1" applyFont="1" applyBorder="1" applyAlignment="1">
      <alignment horizontal="center" vertical="center"/>
    </xf>
    <xf numFmtId="0" fontId="5" fillId="3" borderId="3" xfId="0" applyFont="1" applyFill="1" applyBorder="1"/>
    <xf numFmtId="9" fontId="3" fillId="3" borderId="10" xfId="1" applyFont="1" applyFill="1" applyBorder="1" applyAlignment="1">
      <alignment horizontal="center" vertical="center"/>
    </xf>
    <xf numFmtId="0" fontId="2" fillId="2" borderId="19" xfId="0" applyFont="1" applyFill="1" applyBorder="1"/>
    <xf numFmtId="0" fontId="0" fillId="0" borderId="20" xfId="0" applyBorder="1"/>
    <xf numFmtId="0" fontId="2" fillId="2" borderId="22" xfId="0" applyFont="1" applyFill="1" applyBorder="1"/>
    <xf numFmtId="0" fontId="2" fillId="2" borderId="24" xfId="0" applyFont="1" applyFill="1" applyBorder="1"/>
    <xf numFmtId="0" fontId="0" fillId="0" borderId="25" xfId="0" applyBorder="1"/>
    <xf numFmtId="0" fontId="3" fillId="0" borderId="20" xfId="0" applyFont="1" applyBorder="1" applyAlignment="1">
      <alignment horizontal="left" vertical="center"/>
    </xf>
    <xf numFmtId="0" fontId="3" fillId="0" borderId="1" xfId="0" applyFont="1" applyBorder="1" applyAlignment="1">
      <alignment horizontal="left" vertical="center"/>
    </xf>
    <xf numFmtId="0" fontId="2" fillId="3" borderId="4" xfId="0" applyFont="1" applyFill="1" applyBorder="1" applyAlignment="1">
      <alignment horizontal="center" wrapText="1"/>
    </xf>
    <xf numFmtId="0" fontId="2" fillId="2" borderId="27" xfId="0" applyFont="1" applyFill="1" applyBorder="1" applyAlignment="1">
      <alignment horizontal="left" vertical="center"/>
    </xf>
    <xf numFmtId="0" fontId="2" fillId="3" borderId="28" xfId="0" applyFont="1" applyFill="1" applyBorder="1" applyAlignment="1">
      <alignment horizontal="center" vertical="center"/>
    </xf>
    <xf numFmtId="37" fontId="2" fillId="2" borderId="28" xfId="0" applyNumberFormat="1" applyFont="1" applyFill="1" applyBorder="1" applyAlignment="1">
      <alignment horizontal="center" vertical="center"/>
    </xf>
    <xf numFmtId="9" fontId="2" fillId="2" borderId="28" xfId="1" applyFont="1" applyFill="1" applyBorder="1" applyAlignment="1">
      <alignment horizontal="center" vertical="center"/>
    </xf>
    <xf numFmtId="0" fontId="2" fillId="2" borderId="28" xfId="0" applyFont="1" applyFill="1" applyBorder="1" applyAlignment="1">
      <alignment horizontal="center" vertical="center"/>
    </xf>
    <xf numFmtId="9" fontId="2" fillId="2" borderId="29" xfId="0" applyNumberFormat="1" applyFont="1" applyFill="1" applyBorder="1" applyAlignment="1">
      <alignment horizontal="center" vertical="center"/>
    </xf>
    <xf numFmtId="0" fontId="2" fillId="3" borderId="0" xfId="0" applyFont="1" applyFill="1" applyBorder="1" applyAlignment="1">
      <alignment vertical="center"/>
    </xf>
    <xf numFmtId="0" fontId="0" fillId="0" borderId="6" xfId="0" applyBorder="1" applyAlignment="1">
      <alignment vertical="center" wrapText="1"/>
    </xf>
    <xf numFmtId="0" fontId="0" fillId="3" borderId="0" xfId="0" applyFill="1" applyBorder="1" applyAlignment="1">
      <alignment vertical="center" wrapText="1"/>
    </xf>
    <xf numFmtId="0" fontId="2" fillId="2" borderId="30" xfId="0" applyFont="1" applyFill="1" applyBorder="1" applyAlignment="1">
      <alignmen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 fillId="3" borderId="0" xfId="0" applyFont="1" applyFill="1" applyBorder="1"/>
    <xf numFmtId="0" fontId="0" fillId="0" borderId="2" xfId="0" applyBorder="1" applyAlignment="1">
      <alignment horizontal="center" vertical="center"/>
    </xf>
    <xf numFmtId="0" fontId="2" fillId="2" borderId="3" xfId="0" applyFont="1" applyFill="1" applyBorder="1"/>
    <xf numFmtId="0" fontId="2" fillId="2" borderId="4" xfId="0" applyFont="1" applyFill="1" applyBorder="1"/>
    <xf numFmtId="0" fontId="2" fillId="2" borderId="5" xfId="0" applyFont="1" applyFill="1" applyBorder="1"/>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6" fillId="3" borderId="18" xfId="0" applyFont="1" applyFill="1" applyBorder="1" applyAlignment="1">
      <alignment wrapText="1"/>
    </xf>
    <xf numFmtId="0" fontId="4" fillId="3" borderId="0" xfId="0" applyFont="1" applyFill="1" applyBorder="1" applyAlignment="1">
      <alignment horizontal="center" vertical="center"/>
    </xf>
    <xf numFmtId="0" fontId="0" fillId="3" borderId="0" xfId="0" applyFill="1" applyBorder="1" applyAlignment="1">
      <alignment horizontal="center" vertical="center"/>
    </xf>
    <xf numFmtId="0" fontId="3" fillId="0" borderId="12" xfId="0" applyFont="1" applyBorder="1" applyAlignment="1">
      <alignment horizontal="left" vertical="center"/>
    </xf>
    <xf numFmtId="0" fontId="2" fillId="2" borderId="34" xfId="0" applyFont="1" applyFill="1" applyBorder="1"/>
    <xf numFmtId="0" fontId="2" fillId="2" borderId="27" xfId="0" applyFont="1" applyFill="1" applyBorder="1" applyAlignment="1">
      <alignment vertical="center"/>
    </xf>
    <xf numFmtId="0" fontId="0" fillId="0" borderId="29" xfId="0" applyBorder="1" applyAlignment="1">
      <alignment vertical="center" wrapText="1"/>
    </xf>
    <xf numFmtId="0" fontId="2" fillId="2" borderId="0" xfId="0" applyFont="1" applyFill="1" applyBorder="1" applyAlignment="1">
      <alignment vertical="center"/>
    </xf>
    <xf numFmtId="3" fontId="0" fillId="3" borderId="0" xfId="0" applyNumberFormat="1" applyFill="1" applyAlignment="1">
      <alignment horizontal="center" vertical="center"/>
    </xf>
    <xf numFmtId="0" fontId="0" fillId="3" borderId="0" xfId="0" applyFill="1"/>
    <xf numFmtId="0" fontId="2" fillId="2" borderId="37" xfId="0" applyFont="1" applyFill="1" applyBorder="1" applyAlignment="1">
      <alignment vertical="center"/>
    </xf>
    <xf numFmtId="0" fontId="2" fillId="2" borderId="38" xfId="0" applyFont="1" applyFill="1" applyBorder="1" applyAlignment="1">
      <alignment vertical="center"/>
    </xf>
    <xf numFmtId="3" fontId="8" fillId="0" borderId="35" xfId="0" applyNumberFormat="1" applyFont="1" applyBorder="1" applyAlignment="1">
      <alignment horizontal="center" vertical="center"/>
    </xf>
    <xf numFmtId="0" fontId="2" fillId="2" borderId="39" xfId="0" applyFont="1" applyFill="1" applyBorder="1" applyAlignment="1">
      <alignment vertical="center"/>
    </xf>
    <xf numFmtId="3" fontId="0" fillId="0" borderId="36" xfId="0" applyNumberFormat="1" applyBorder="1" applyAlignment="1">
      <alignment horizontal="center" vertical="center"/>
    </xf>
    <xf numFmtId="3" fontId="8" fillId="0" borderId="33" xfId="0" applyNumberFormat="1" applyFont="1" applyBorder="1" applyAlignment="1">
      <alignment horizontal="center" vertical="center"/>
    </xf>
    <xf numFmtId="3" fontId="0" fillId="0" borderId="29" xfId="0" applyNumberFormat="1" applyBorder="1" applyAlignment="1">
      <alignment horizontal="center" vertical="center"/>
    </xf>
    <xf numFmtId="0" fontId="9" fillId="0" borderId="35" xfId="2" applyBorder="1" applyAlignment="1">
      <alignment wrapText="1"/>
    </xf>
    <xf numFmtId="0" fontId="2" fillId="2" borderId="40" xfId="0" applyFont="1" applyFill="1" applyBorder="1" applyAlignment="1">
      <alignment horizontal="left" vertical="center"/>
    </xf>
    <xf numFmtId="0" fontId="3" fillId="0" borderId="35" xfId="0" applyFont="1" applyBorder="1"/>
    <xf numFmtId="3" fontId="0" fillId="3" borderId="0" xfId="0" applyNumberFormat="1" applyFill="1" applyBorder="1" applyAlignment="1">
      <alignment horizontal="center" vertical="center"/>
    </xf>
    <xf numFmtId="0" fontId="2" fillId="2" borderId="27" xfId="0" applyFont="1" applyFill="1" applyBorder="1" applyAlignment="1">
      <alignment vertical="center" wrapText="1"/>
    </xf>
    <xf numFmtId="38" fontId="3" fillId="0" borderId="16" xfId="0" applyNumberFormat="1" applyFont="1" applyBorder="1" applyAlignment="1">
      <alignment horizontal="left" vertical="center"/>
    </xf>
    <xf numFmtId="0" fontId="2" fillId="2" borderId="0" xfId="0" applyFont="1" applyFill="1" applyBorder="1" applyAlignment="1">
      <alignment horizontal="center" vertical="center" wrapText="1"/>
    </xf>
    <xf numFmtId="0" fontId="9" fillId="0" borderId="0" xfId="2"/>
    <xf numFmtId="37" fontId="8" fillId="0" borderId="1" xfId="0" applyNumberFormat="1" applyFont="1" applyBorder="1" applyAlignment="1">
      <alignment horizontal="center"/>
    </xf>
    <xf numFmtId="0" fontId="0" fillId="3" borderId="8" xfId="0" applyFill="1" applyBorder="1"/>
    <xf numFmtId="9" fontId="3" fillId="3" borderId="32" xfId="1" applyFont="1" applyFill="1" applyBorder="1" applyAlignment="1">
      <alignment horizontal="center" vertical="center"/>
    </xf>
    <xf numFmtId="0" fontId="6" fillId="3" borderId="0" xfId="0" applyFont="1" applyFill="1" applyBorder="1" applyAlignment="1">
      <alignment wrapText="1"/>
    </xf>
    <xf numFmtId="0" fontId="0" fillId="0" borderId="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 fillId="2" borderId="40" xfId="0" applyFont="1" applyFill="1" applyBorder="1"/>
    <xf numFmtId="0" fontId="0" fillId="0" borderId="43" xfId="0" applyBorder="1"/>
    <xf numFmtId="0" fontId="0" fillId="0" borderId="43" xfId="0" applyBorder="1" applyAlignment="1">
      <alignment horizontal="center" vertical="center"/>
    </xf>
    <xf numFmtId="0" fontId="0" fillId="0" borderId="44" xfId="0" applyBorder="1" applyAlignment="1">
      <alignment horizontal="center" vertical="center"/>
    </xf>
    <xf numFmtId="6" fontId="10" fillId="0" borderId="1" xfId="0" applyNumberFormat="1" applyFont="1" applyBorder="1" applyAlignment="1">
      <alignment horizontal="left" vertical="center"/>
    </xf>
    <xf numFmtId="37" fontId="8" fillId="3" borderId="1" xfId="0" applyNumberFormat="1" applyFont="1" applyFill="1" applyBorder="1" applyAlignment="1">
      <alignment horizontal="center"/>
    </xf>
    <xf numFmtId="9" fontId="3" fillId="3" borderId="10" xfId="1" applyNumberFormat="1" applyFont="1" applyFill="1" applyBorder="1" applyAlignment="1">
      <alignment horizontal="center" vertical="center"/>
    </xf>
    <xf numFmtId="0" fontId="0" fillId="3" borderId="29" xfId="0" applyFill="1" applyBorder="1" applyAlignment="1">
      <alignment horizontal="left" vertical="center" wrapText="1"/>
    </xf>
    <xf numFmtId="0" fontId="0" fillId="3" borderId="29" xfId="0" applyFill="1" applyBorder="1" applyAlignment="1">
      <alignment vertical="center" wrapText="1"/>
    </xf>
    <xf numFmtId="14" fontId="8" fillId="0" borderId="21" xfId="0" applyNumberFormat="1" applyFont="1" applyBorder="1" applyAlignment="1">
      <alignment horizontal="center" vertical="center"/>
    </xf>
    <xf numFmtId="0" fontId="8" fillId="0" borderId="23" xfId="0" applyFont="1" applyBorder="1" applyAlignment="1">
      <alignment horizontal="center" vertical="center"/>
    </xf>
    <xf numFmtId="14" fontId="8" fillId="0" borderId="23" xfId="0" applyNumberFormat="1" applyFont="1" applyBorder="1" applyAlignment="1">
      <alignment horizontal="center" vertical="center"/>
    </xf>
    <xf numFmtId="14" fontId="8" fillId="0" borderId="26" xfId="0" applyNumberFormat="1" applyFont="1" applyBorder="1" applyAlignment="1">
      <alignment horizontal="center" vertical="center"/>
    </xf>
    <xf numFmtId="0" fontId="0" fillId="0" borderId="33" xfId="0" applyBorder="1" applyAlignment="1">
      <alignment horizontal="left"/>
    </xf>
    <xf numFmtId="0" fontId="2" fillId="2" borderId="22" xfId="0" applyFont="1" applyFill="1" applyBorder="1" applyAlignment="1">
      <alignment vertical="center"/>
    </xf>
    <xf numFmtId="3" fontId="8" fillId="0" borderId="23" xfId="0" applyNumberFormat="1" applyFont="1" applyBorder="1" applyAlignment="1">
      <alignment horizontal="center" vertical="center"/>
    </xf>
    <xf numFmtId="0" fontId="3" fillId="0" borderId="0" xfId="0" applyFont="1"/>
    <xf numFmtId="0" fontId="0" fillId="0" borderId="0" xfId="0" applyAlignment="1">
      <alignment vertical="top" wrapText="1"/>
    </xf>
    <xf numFmtId="0" fontId="11" fillId="3" borderId="18" xfId="0" applyFont="1" applyFill="1" applyBorder="1" applyAlignment="1">
      <alignment horizontal="left" vertical="center" wrapText="1"/>
    </xf>
    <xf numFmtId="6" fontId="0" fillId="3" borderId="0" xfId="0" applyNumberFormat="1" applyFill="1"/>
    <xf numFmtId="0" fontId="12" fillId="0" borderId="1" xfId="0" applyFont="1" applyBorder="1" applyAlignment="1">
      <alignment horizontal="left" vertical="center"/>
    </xf>
    <xf numFmtId="0" fontId="13" fillId="0" borderId="43" xfId="0" applyFont="1" applyBorder="1" applyAlignment="1">
      <alignment horizontal="left" vertical="center"/>
    </xf>
    <xf numFmtId="3" fontId="8" fillId="0" borderId="36" xfId="0" applyNumberFormat="1" applyFont="1" applyBorder="1" applyAlignment="1">
      <alignment horizontal="center" vertical="center"/>
    </xf>
    <xf numFmtId="0" fontId="15" fillId="0" borderId="0" xfId="0" applyFont="1" applyAlignment="1">
      <alignment horizontal="left" vertical="center"/>
    </xf>
    <xf numFmtId="0" fontId="15" fillId="3" borderId="0" xfId="0" applyFont="1" applyFill="1" applyBorder="1"/>
    <xf numFmtId="0" fontId="15" fillId="0" borderId="0" xfId="0" applyFont="1"/>
    <xf numFmtId="0" fontId="15" fillId="3" borderId="0" xfId="0" applyFont="1" applyFill="1" applyAlignment="1">
      <alignment vertical="center"/>
    </xf>
    <xf numFmtId="0" fontId="15" fillId="0" borderId="0" xfId="0" applyFont="1" applyAlignment="1">
      <alignment vertical="center"/>
    </xf>
    <xf numFmtId="0" fontId="15" fillId="3" borderId="0" xfId="0" applyFont="1" applyFill="1" applyBorder="1" applyAlignment="1">
      <alignment vertical="center"/>
    </xf>
    <xf numFmtId="0" fontId="12" fillId="0" borderId="25" xfId="0" applyFont="1" applyBorder="1" applyAlignment="1">
      <alignment horizontal="left" vertical="center"/>
    </xf>
    <xf numFmtId="0" fontId="12" fillId="0" borderId="0" xfId="0" applyFont="1" applyBorder="1" applyAlignment="1">
      <alignment horizontal="left" vertical="center"/>
    </xf>
    <xf numFmtId="0" fontId="3" fillId="3" borderId="0" xfId="0" applyFont="1" applyFill="1" applyBorder="1"/>
    <xf numFmtId="0" fontId="3" fillId="0" borderId="0" xfId="0" applyFont="1" applyFill="1" applyBorder="1"/>
    <xf numFmtId="9" fontId="3" fillId="3" borderId="0" xfId="1" applyFont="1" applyFill="1" applyBorder="1" applyAlignment="1">
      <alignment horizontal="center" vertical="center"/>
    </xf>
    <xf numFmtId="9" fontId="0" fillId="0" borderId="0" xfId="0" applyNumberFormat="1" applyBorder="1" applyAlignment="1">
      <alignment horizontal="center" vertical="center"/>
    </xf>
    <xf numFmtId="0" fontId="0" fillId="0" borderId="0" xfId="0" applyFont="1" applyFill="1" applyBorder="1"/>
    <xf numFmtId="9" fontId="3" fillId="0" borderId="0" xfId="0" applyNumberFormat="1" applyFont="1" applyBorder="1" applyAlignment="1">
      <alignment horizontal="center" vertical="center"/>
    </xf>
    <xf numFmtId="0" fontId="0" fillId="0" borderId="31" xfId="0" applyFont="1" applyBorder="1" applyAlignment="1">
      <alignment vertical="center" wrapText="1"/>
    </xf>
    <xf numFmtId="0" fontId="2" fillId="2" borderId="3" xfId="0" applyFont="1" applyFill="1" applyBorder="1" applyAlignment="1">
      <alignment horizontal="center" wrapText="1"/>
    </xf>
    <xf numFmtId="0" fontId="2" fillId="2" borderId="5" xfId="0" applyFont="1" applyFill="1" applyBorder="1" applyAlignment="1">
      <alignment horizont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14" fillId="0" borderId="18" xfId="0" applyFont="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2" fillId="2" borderId="4" xfId="0" applyFont="1" applyFill="1" applyBorder="1" applyAlignment="1">
      <alignment horizontal="center" wrapText="1"/>
    </xf>
    <xf numFmtId="0" fontId="0" fillId="0" borderId="0" xfId="0" applyBorder="1" applyAlignment="1">
      <alignment vertical="center" wrapText="1"/>
    </xf>
    <xf numFmtId="0" fontId="0" fillId="0" borderId="36" xfId="0" applyFont="1" applyBorder="1"/>
    <xf numFmtId="0" fontId="3" fillId="3" borderId="37" xfId="0" applyFont="1" applyFill="1" applyBorder="1"/>
    <xf numFmtId="0" fontId="3" fillId="3" borderId="45" xfId="0" applyFont="1" applyFill="1" applyBorder="1" applyAlignment="1">
      <alignment horizontal="center"/>
    </xf>
    <xf numFmtId="0" fontId="3" fillId="3" borderId="45" xfId="0" applyFont="1" applyFill="1" applyBorder="1"/>
    <xf numFmtId="0" fontId="3" fillId="3" borderId="33" xfId="0" applyFont="1" applyFill="1" applyBorder="1"/>
    <xf numFmtId="0" fontId="3" fillId="3" borderId="39" xfId="0" applyFont="1" applyFill="1" applyBorder="1"/>
    <xf numFmtId="0" fontId="3" fillId="3" borderId="46" xfId="0" applyFont="1" applyFill="1" applyBorder="1" applyAlignment="1">
      <alignment horizontal="center"/>
    </xf>
    <xf numFmtId="0" fontId="3" fillId="3" borderId="46" xfId="0" applyFont="1" applyFill="1" applyBorder="1"/>
    <xf numFmtId="0" fontId="3" fillId="3" borderId="36" xfId="0" applyFont="1" applyFill="1" applyBorder="1"/>
    <xf numFmtId="0" fontId="0" fillId="0" borderId="8" xfId="0" applyBorder="1" applyAlignment="1">
      <alignment vertical="center" wrapText="1"/>
    </xf>
    <xf numFmtId="37" fontId="0" fillId="0" borderId="1" xfId="0" applyNumberFormat="1" applyBorder="1" applyAlignment="1">
      <alignment horizontal="center" vertical="center"/>
    </xf>
    <xf numFmtId="0" fontId="0" fillId="3" borderId="0" xfId="0" applyFill="1" applyBorder="1" applyAlignment="1">
      <alignment vertical="center"/>
    </xf>
    <xf numFmtId="0" fontId="2" fillId="2" borderId="0" xfId="0" applyFont="1" applyFill="1" applyBorder="1" applyAlignment="1">
      <alignment horizontal="left" vertical="center"/>
    </xf>
    <xf numFmtId="0" fontId="0" fillId="0" borderId="2" xfId="0" applyBorder="1" applyAlignment="1">
      <alignment horizontal="left" vertical="center"/>
    </xf>
    <xf numFmtId="0" fontId="0" fillId="0" borderId="47" xfId="0" applyBorder="1"/>
    <xf numFmtId="0" fontId="0" fillId="0" borderId="48" xfId="0" applyBorder="1"/>
    <xf numFmtId="0" fontId="7" fillId="0" borderId="27" xfId="0" applyFont="1" applyBorder="1" applyAlignment="1">
      <alignment horizontal="left" wrapText="1"/>
    </xf>
    <xf numFmtId="0" fontId="7" fillId="0" borderId="28" xfId="0" applyFont="1" applyBorder="1" applyAlignment="1">
      <alignment horizontal="left" wrapText="1"/>
    </xf>
    <xf numFmtId="0" fontId="7" fillId="0" borderId="29" xfId="0" applyFont="1" applyBorder="1" applyAlignment="1">
      <alignment horizontal="left" wrapText="1"/>
    </xf>
    <xf numFmtId="0" fontId="3" fillId="5" borderId="37"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2" fillId="3" borderId="0" xfId="0" applyFont="1" applyFill="1" applyBorder="1" applyAlignment="1">
      <alignment vertical="center" wrapText="1"/>
    </xf>
    <xf numFmtId="0" fontId="0" fillId="0" borderId="27" xfId="0" applyBorder="1" applyAlignment="1">
      <alignment horizontal="left" vertical="top" wrapText="1"/>
    </xf>
    <xf numFmtId="0" fontId="0" fillId="0" borderId="29" xfId="0" applyBorder="1" applyAlignment="1">
      <alignment horizontal="left" vertical="top" wrapText="1"/>
    </xf>
    <xf numFmtId="0" fontId="2" fillId="6" borderId="31" xfId="0" applyFont="1" applyFill="1" applyBorder="1" applyAlignment="1">
      <alignment vertical="center" wrapText="1"/>
    </xf>
    <xf numFmtId="0" fontId="4" fillId="6" borderId="37"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38"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35" xfId="0" applyFont="1" applyFill="1" applyBorder="1" applyAlignment="1">
      <alignment horizontal="left" vertical="center" wrapText="1"/>
    </xf>
    <xf numFmtId="0" fontId="4" fillId="6" borderId="39"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4" fillId="6" borderId="36"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sodimac.cl/sodimac-cl/product/3264793/Carretilla-concretera-gris-CC1-C-R-3.50-8-/3264793" TargetMode="External"/><Relationship Id="rId3" Type="http://schemas.openxmlformats.org/officeDocument/2006/relationships/hyperlink" Target="https://www.sodimac.cl/sodimac-cl/product/680702/Clavo-corriente-2-1-2-bolsa-2,5-kg/680702" TargetMode="External"/><Relationship Id="rId7" Type="http://schemas.openxmlformats.org/officeDocument/2006/relationships/hyperlink" Target="https://www.sodimac.cl/sodimac-cl/product/444510/2,5''-a-4''-75-a-100-mm-x-2.60-m-rollete-impregnado/444510" TargetMode="External"/><Relationship Id="rId12" Type="http://schemas.openxmlformats.org/officeDocument/2006/relationships/hyperlink" Target="https://www.sodimac.cl/sodimac-cl/product/1246003/Lente-de-seguridad-Zoom-gris/1246003" TargetMode="External"/><Relationship Id="rId2" Type="http://schemas.openxmlformats.org/officeDocument/2006/relationships/hyperlink" Target="https://www.sodimac.cl/sodimac-cl/product/677469/Grapa-galvanizada-1-1-2-1-kg/677469" TargetMode="External"/><Relationship Id="rId1" Type="http://schemas.openxmlformats.org/officeDocument/2006/relationships/hyperlink" Target="https://www.sodimac.cl/sodimac-cl/product/3307352/Topex-hormigon-25-kg/3307352" TargetMode="External"/><Relationship Id="rId6" Type="http://schemas.openxmlformats.org/officeDocument/2006/relationships/hyperlink" Target="https://www.calstiendavirtual.cl/herramientas/alambres-cercos-y-mallas/cerca-ursus-1-00-x-100-mt" TargetMode="External"/><Relationship Id="rId11" Type="http://schemas.openxmlformats.org/officeDocument/2006/relationships/hyperlink" Target="https://www.sodimac.cl/sodimac-cl/product/2494205/Protector-solar-SPF-50-1-l/2494205" TargetMode="External"/><Relationship Id="rId5" Type="http://schemas.openxmlformats.org/officeDocument/2006/relationships/hyperlink" Target="https://www.sodimac.cl/sodimac-cl/product/232483/Tubo-alcantarillado-cemento-40x100-cm/232483" TargetMode="External"/><Relationship Id="rId10" Type="http://schemas.openxmlformats.org/officeDocument/2006/relationships/hyperlink" Target="https://www.sodimac.cl/sodimac-cl/product/370047X/Calzado-de-Seguridad-n%C2%B040/370047X" TargetMode="External"/><Relationship Id="rId4" Type="http://schemas.openxmlformats.org/officeDocument/2006/relationships/hyperlink" Target="https://www.chilemat.com/alambre-puas-16-bwg-x-500-metros-motto-inchalam-gris_314469/p" TargetMode="External"/><Relationship Id="rId9" Type="http://schemas.openxmlformats.org/officeDocument/2006/relationships/hyperlink" Target="https://www.sodimac.cl/sodimac-cl/product/565970/Guante-profesional-cabritill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30939-6BE9-47F5-9247-21C07C9211DE}">
  <sheetPr>
    <tabColor theme="9"/>
  </sheetPr>
  <dimension ref="A1:J12"/>
  <sheetViews>
    <sheetView showGridLines="0" tabSelected="1" workbookViewId="0">
      <selection sqref="A1:J12"/>
    </sheetView>
  </sheetViews>
  <sheetFormatPr baseColWidth="10" defaultRowHeight="15" x14ac:dyDescent="0.25"/>
  <sheetData>
    <row r="1" spans="1:10" ht="17.25" customHeight="1" x14ac:dyDescent="0.25">
      <c r="A1" s="174" t="s">
        <v>150</v>
      </c>
      <c r="B1" s="175"/>
      <c r="C1" s="175"/>
      <c r="D1" s="175"/>
      <c r="E1" s="175"/>
      <c r="F1" s="175"/>
      <c r="G1" s="175"/>
      <c r="H1" s="175"/>
      <c r="I1" s="175"/>
      <c r="J1" s="176"/>
    </row>
    <row r="2" spans="1:10" ht="17.25" customHeight="1" x14ac:dyDescent="0.25">
      <c r="A2" s="177"/>
      <c r="B2" s="178"/>
      <c r="C2" s="178"/>
      <c r="D2" s="178"/>
      <c r="E2" s="178"/>
      <c r="F2" s="178"/>
      <c r="G2" s="178"/>
      <c r="H2" s="178"/>
      <c r="I2" s="178"/>
      <c r="J2" s="179"/>
    </row>
    <row r="3" spans="1:10" ht="17.25" customHeight="1" x14ac:dyDescent="0.25">
      <c r="A3" s="177"/>
      <c r="B3" s="178"/>
      <c r="C3" s="178"/>
      <c r="D3" s="178"/>
      <c r="E3" s="178"/>
      <c r="F3" s="178"/>
      <c r="G3" s="178"/>
      <c r="H3" s="178"/>
      <c r="I3" s="178"/>
      <c r="J3" s="179"/>
    </row>
    <row r="4" spans="1:10" ht="17.25" customHeight="1" x14ac:dyDescent="0.25">
      <c r="A4" s="177"/>
      <c r="B4" s="178"/>
      <c r="C4" s="178"/>
      <c r="D4" s="178"/>
      <c r="E4" s="178"/>
      <c r="F4" s="178"/>
      <c r="G4" s="178"/>
      <c r="H4" s="178"/>
      <c r="I4" s="178"/>
      <c r="J4" s="179"/>
    </row>
    <row r="5" spans="1:10" ht="17.25" customHeight="1" x14ac:dyDescent="0.25">
      <c r="A5" s="177"/>
      <c r="B5" s="178"/>
      <c r="C5" s="178"/>
      <c r="D5" s="178"/>
      <c r="E5" s="178"/>
      <c r="F5" s="178"/>
      <c r="G5" s="178"/>
      <c r="H5" s="178"/>
      <c r="I5" s="178"/>
      <c r="J5" s="179"/>
    </row>
    <row r="6" spans="1:10" ht="17.25" customHeight="1" x14ac:dyDescent="0.25">
      <c r="A6" s="177"/>
      <c r="B6" s="178"/>
      <c r="C6" s="178"/>
      <c r="D6" s="178"/>
      <c r="E6" s="178"/>
      <c r="F6" s="178"/>
      <c r="G6" s="178"/>
      <c r="H6" s="178"/>
      <c r="I6" s="178"/>
      <c r="J6" s="179"/>
    </row>
    <row r="7" spans="1:10" ht="17.25" customHeight="1" x14ac:dyDescent="0.25">
      <c r="A7" s="177"/>
      <c r="B7" s="178"/>
      <c r="C7" s="178"/>
      <c r="D7" s="178"/>
      <c r="E7" s="178"/>
      <c r="F7" s="178"/>
      <c r="G7" s="178"/>
      <c r="H7" s="178"/>
      <c r="I7" s="178"/>
      <c r="J7" s="179"/>
    </row>
    <row r="8" spans="1:10" ht="17.25" customHeight="1" x14ac:dyDescent="0.25">
      <c r="A8" s="177"/>
      <c r="B8" s="178"/>
      <c r="C8" s="178"/>
      <c r="D8" s="178"/>
      <c r="E8" s="178"/>
      <c r="F8" s="178"/>
      <c r="G8" s="178"/>
      <c r="H8" s="178"/>
      <c r="I8" s="178"/>
      <c r="J8" s="179"/>
    </row>
    <row r="9" spans="1:10" ht="17.25" customHeight="1" x14ac:dyDescent="0.25">
      <c r="A9" s="177"/>
      <c r="B9" s="178"/>
      <c r="C9" s="178"/>
      <c r="D9" s="178"/>
      <c r="E9" s="178"/>
      <c r="F9" s="178"/>
      <c r="G9" s="178"/>
      <c r="H9" s="178"/>
      <c r="I9" s="178"/>
      <c r="J9" s="179"/>
    </row>
    <row r="10" spans="1:10" ht="17.25" customHeight="1" x14ac:dyDescent="0.25">
      <c r="A10" s="177"/>
      <c r="B10" s="178"/>
      <c r="C10" s="178"/>
      <c r="D10" s="178"/>
      <c r="E10" s="178"/>
      <c r="F10" s="178"/>
      <c r="G10" s="178"/>
      <c r="H10" s="178"/>
      <c r="I10" s="178"/>
      <c r="J10" s="179"/>
    </row>
    <row r="11" spans="1:10" ht="17.25" customHeight="1" x14ac:dyDescent="0.25">
      <c r="A11" s="177"/>
      <c r="B11" s="178"/>
      <c r="C11" s="178"/>
      <c r="D11" s="178"/>
      <c r="E11" s="178"/>
      <c r="F11" s="178"/>
      <c r="G11" s="178"/>
      <c r="H11" s="178"/>
      <c r="I11" s="178"/>
      <c r="J11" s="179"/>
    </row>
    <row r="12" spans="1:10" ht="17.25" customHeight="1" thickBot="1" x14ac:dyDescent="0.3">
      <c r="A12" s="180"/>
      <c r="B12" s="181"/>
      <c r="C12" s="181"/>
      <c r="D12" s="181"/>
      <c r="E12" s="181"/>
      <c r="F12" s="181"/>
      <c r="G12" s="181"/>
      <c r="H12" s="181"/>
      <c r="I12" s="181"/>
      <c r="J12" s="182"/>
    </row>
  </sheetData>
  <mergeCells count="1">
    <mergeCell ref="A1:J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675AE-328E-4073-B86E-AF4F8A5AA011}">
  <sheetPr>
    <tabColor theme="9"/>
  </sheetPr>
  <dimension ref="A1:O24"/>
  <sheetViews>
    <sheetView showGridLines="0" zoomScaleNormal="100" workbookViewId="0"/>
  </sheetViews>
  <sheetFormatPr baseColWidth="10" defaultRowHeight="15" x14ac:dyDescent="0.25"/>
  <cols>
    <col min="1" max="1" width="62.140625" customWidth="1"/>
    <col min="2" max="3" width="11.28515625" customWidth="1"/>
    <col min="4" max="11" width="6.7109375" style="3" customWidth="1"/>
    <col min="12" max="12" width="32.85546875" style="3" customWidth="1"/>
    <col min="13" max="15" width="6.7109375" style="3" customWidth="1"/>
  </cols>
  <sheetData>
    <row r="1" spans="1:15" x14ac:dyDescent="0.25">
      <c r="A1" s="36" t="s">
        <v>89</v>
      </c>
      <c r="B1" s="41"/>
      <c r="C1" s="37"/>
      <c r="D1" s="54"/>
      <c r="E1" s="54"/>
      <c r="F1" s="54"/>
      <c r="G1" s="54"/>
      <c r="H1" s="54"/>
      <c r="I1" s="54"/>
      <c r="J1" s="54"/>
      <c r="K1" s="55"/>
    </row>
    <row r="2" spans="1:15" x14ac:dyDescent="0.25">
      <c r="A2" s="38" t="s">
        <v>7</v>
      </c>
      <c r="B2" s="42"/>
      <c r="C2" s="1"/>
      <c r="D2" s="4"/>
      <c r="E2" s="4"/>
      <c r="F2" s="4"/>
      <c r="G2" s="4"/>
      <c r="H2" s="4"/>
      <c r="I2" s="4"/>
      <c r="J2" s="4"/>
      <c r="K2" s="56"/>
    </row>
    <row r="3" spans="1:15" x14ac:dyDescent="0.25">
      <c r="A3" s="38" t="s">
        <v>29</v>
      </c>
      <c r="B3" s="118" t="s">
        <v>90</v>
      </c>
      <c r="C3" s="1"/>
      <c r="D3" s="4"/>
      <c r="E3" s="4"/>
      <c r="F3" s="4"/>
      <c r="G3" s="4"/>
      <c r="H3" s="4"/>
      <c r="I3" s="4"/>
      <c r="J3" s="4"/>
      <c r="K3" s="56"/>
    </row>
    <row r="4" spans="1:15" x14ac:dyDescent="0.25">
      <c r="A4" s="98" t="s">
        <v>75</v>
      </c>
      <c r="B4" s="119">
        <f>COUNT(B11,B14,B17,B20)</f>
        <v>4</v>
      </c>
      <c r="C4" s="99"/>
      <c r="D4" s="100"/>
      <c r="E4" s="100"/>
      <c r="F4" s="100"/>
      <c r="G4" s="100"/>
      <c r="H4" s="100"/>
      <c r="I4" s="100"/>
      <c r="J4" s="100"/>
      <c r="K4" s="101"/>
    </row>
    <row r="5" spans="1:15" ht="15.75" thickBot="1" x14ac:dyDescent="0.3">
      <c r="A5" s="98" t="s">
        <v>101</v>
      </c>
      <c r="B5" s="127" t="s">
        <v>100</v>
      </c>
      <c r="C5" s="40"/>
      <c r="D5" s="57"/>
      <c r="E5" s="57"/>
      <c r="F5" s="57"/>
      <c r="G5" s="57"/>
      <c r="H5" s="57"/>
      <c r="I5" s="57"/>
      <c r="J5" s="57"/>
      <c r="K5" s="58"/>
      <c r="L5" s="121"/>
    </row>
    <row r="6" spans="1:15" x14ac:dyDescent="0.25">
      <c r="A6" s="59"/>
      <c r="B6" s="128"/>
      <c r="C6" s="8"/>
      <c r="D6" s="95"/>
      <c r="E6" s="95"/>
      <c r="F6" s="95"/>
      <c r="G6" s="95"/>
      <c r="H6" s="95"/>
      <c r="I6" s="95"/>
      <c r="J6" s="95"/>
      <c r="K6" s="95"/>
      <c r="L6" s="121"/>
    </row>
    <row r="7" spans="1:15" x14ac:dyDescent="0.25">
      <c r="A7" s="129"/>
      <c r="B7" s="128"/>
      <c r="C7" s="8"/>
      <c r="D7" s="95"/>
      <c r="E7" s="95"/>
      <c r="F7" s="95"/>
      <c r="G7" s="95"/>
      <c r="H7" s="95"/>
      <c r="I7" s="95"/>
      <c r="J7" s="95"/>
      <c r="K7" s="95"/>
      <c r="L7" s="121"/>
    </row>
    <row r="8" spans="1:15" x14ac:dyDescent="0.25">
      <c r="L8" s="121"/>
    </row>
    <row r="9" spans="1:15" x14ac:dyDescent="0.25">
      <c r="B9" s="136" t="s">
        <v>147</v>
      </c>
      <c r="C9" s="137"/>
      <c r="D9" s="61" t="s">
        <v>148</v>
      </c>
      <c r="E9" s="62"/>
      <c r="F9" s="62"/>
      <c r="G9" s="62"/>
      <c r="H9" s="62"/>
      <c r="I9" s="62"/>
      <c r="J9" s="62"/>
      <c r="K9" s="63"/>
      <c r="L9" s="122"/>
      <c r="M9" s="59"/>
      <c r="N9" s="59"/>
      <c r="O9" s="59"/>
    </row>
    <row r="10" spans="1:15" x14ac:dyDescent="0.25">
      <c r="A10" s="16" t="s">
        <v>71</v>
      </c>
      <c r="B10" s="64" t="s">
        <v>21</v>
      </c>
      <c r="C10" s="65" t="s">
        <v>22</v>
      </c>
      <c r="D10" s="142" t="s">
        <v>105</v>
      </c>
      <c r="E10" s="143"/>
      <c r="F10" s="143"/>
      <c r="G10" s="143"/>
      <c r="H10" s="143"/>
      <c r="I10" s="143"/>
      <c r="J10" s="143"/>
      <c r="K10" s="144"/>
      <c r="L10" s="67">
        <v>9</v>
      </c>
      <c r="M10" s="67">
        <v>10</v>
      </c>
      <c r="N10" s="67">
        <v>11</v>
      </c>
      <c r="O10" s="67">
        <v>12</v>
      </c>
    </row>
    <row r="11" spans="1:15" ht="74.25" customHeight="1" x14ac:dyDescent="0.25">
      <c r="A11" s="116" t="s">
        <v>125</v>
      </c>
      <c r="B11" s="60">
        <v>1</v>
      </c>
      <c r="C11" s="60">
        <v>4</v>
      </c>
      <c r="D11" s="141" t="s">
        <v>106</v>
      </c>
      <c r="E11" s="139"/>
      <c r="F11" s="139"/>
      <c r="G11" s="139"/>
      <c r="H11" s="139"/>
      <c r="I11" s="139"/>
      <c r="J11" s="139"/>
      <c r="K11" s="140"/>
      <c r="L11" s="68"/>
      <c r="M11" s="68"/>
      <c r="N11" s="68"/>
      <c r="O11" s="68"/>
    </row>
    <row r="12" spans="1:15" x14ac:dyDescent="0.25">
      <c r="L12" s="68"/>
      <c r="M12" s="68"/>
      <c r="N12" s="68"/>
      <c r="O12" s="68"/>
    </row>
    <row r="13" spans="1:15" x14ac:dyDescent="0.25">
      <c r="A13" s="16" t="s">
        <v>72</v>
      </c>
      <c r="L13" s="68"/>
      <c r="M13" s="68"/>
      <c r="N13" s="68"/>
      <c r="O13" s="68"/>
    </row>
    <row r="14" spans="1:15" ht="90" customHeight="1" x14ac:dyDescent="0.25">
      <c r="A14" s="116" t="s">
        <v>125</v>
      </c>
      <c r="B14" s="60">
        <v>1</v>
      </c>
      <c r="C14" s="60">
        <v>2</v>
      </c>
      <c r="D14" s="141" t="s">
        <v>106</v>
      </c>
      <c r="E14" s="139"/>
      <c r="F14" s="139"/>
      <c r="G14" s="139"/>
      <c r="H14" s="139"/>
      <c r="I14" s="139"/>
      <c r="J14" s="139"/>
      <c r="K14" s="140"/>
      <c r="L14" s="68"/>
      <c r="M14" s="68"/>
      <c r="N14" s="68"/>
      <c r="O14" s="68"/>
    </row>
    <row r="15" spans="1:15" x14ac:dyDescent="0.25">
      <c r="L15" s="68"/>
      <c r="M15" s="68"/>
      <c r="N15" s="68"/>
      <c r="O15" s="68"/>
    </row>
    <row r="16" spans="1:15" x14ac:dyDescent="0.25">
      <c r="A16" s="16" t="s">
        <v>73</v>
      </c>
      <c r="L16" s="68"/>
      <c r="M16" s="68"/>
      <c r="N16" s="68"/>
      <c r="O16" s="68"/>
    </row>
    <row r="17" spans="1:15" ht="75.75" customHeight="1" x14ac:dyDescent="0.25">
      <c r="A17" s="116" t="s">
        <v>125</v>
      </c>
      <c r="B17" s="60">
        <v>1</v>
      </c>
      <c r="C17" s="60">
        <v>3</v>
      </c>
      <c r="D17" s="141" t="s">
        <v>106</v>
      </c>
      <c r="E17" s="139"/>
      <c r="F17" s="139"/>
      <c r="G17" s="139"/>
      <c r="H17" s="139"/>
      <c r="I17" s="139"/>
      <c r="J17" s="139"/>
      <c r="K17" s="140"/>
      <c r="L17" s="68"/>
      <c r="M17" s="68"/>
      <c r="N17" s="68"/>
      <c r="O17" s="68"/>
    </row>
    <row r="18" spans="1:15" x14ac:dyDescent="0.25">
      <c r="A18" s="94"/>
      <c r="B18" s="95"/>
      <c r="C18" s="95"/>
      <c r="D18" s="95"/>
      <c r="E18" s="95"/>
      <c r="F18" s="95"/>
      <c r="G18" s="95"/>
      <c r="H18" s="95"/>
      <c r="I18" s="95"/>
      <c r="J18" s="95"/>
      <c r="K18" s="95"/>
      <c r="L18" s="68"/>
      <c r="M18" s="68"/>
      <c r="N18" s="68"/>
      <c r="O18" s="68"/>
    </row>
    <row r="19" spans="1:15" x14ac:dyDescent="0.25">
      <c r="A19" s="16" t="s">
        <v>74</v>
      </c>
      <c r="L19" s="68"/>
      <c r="M19" s="68"/>
      <c r="N19" s="68"/>
      <c r="O19" s="68"/>
    </row>
    <row r="20" spans="1:15" ht="74.25" customHeight="1" x14ac:dyDescent="0.25">
      <c r="A20" s="116" t="s">
        <v>125</v>
      </c>
      <c r="B20" s="60">
        <v>1</v>
      </c>
      <c r="C20" s="60">
        <v>3</v>
      </c>
      <c r="D20" s="141" t="s">
        <v>106</v>
      </c>
      <c r="E20" s="139"/>
      <c r="F20" s="139"/>
      <c r="G20" s="139"/>
      <c r="H20" s="139"/>
      <c r="I20" s="139"/>
      <c r="J20" s="139"/>
      <c r="K20" s="140"/>
    </row>
    <row r="21" spans="1:15" x14ac:dyDescent="0.25">
      <c r="A21" s="66"/>
      <c r="B21" s="96"/>
      <c r="C21" s="96"/>
      <c r="D21" s="96"/>
      <c r="E21" s="96"/>
      <c r="F21" s="96"/>
      <c r="G21" s="96"/>
      <c r="H21" s="96"/>
      <c r="I21" s="96"/>
      <c r="J21" s="96"/>
      <c r="K21" s="97"/>
    </row>
    <row r="22" spans="1:15" ht="42.75" customHeight="1" x14ac:dyDescent="0.25">
      <c r="A22" s="138" t="s">
        <v>112</v>
      </c>
      <c r="B22" s="139"/>
      <c r="C22" s="139"/>
      <c r="D22" s="139"/>
      <c r="E22" s="139"/>
      <c r="F22" s="139"/>
      <c r="G22" s="139"/>
      <c r="H22" s="139"/>
      <c r="I22" s="139"/>
      <c r="J22" s="139"/>
      <c r="K22" s="140"/>
      <c r="L22" s="121"/>
    </row>
    <row r="24" spans="1:15" ht="102" customHeight="1" x14ac:dyDescent="0.25">
      <c r="L24" s="121"/>
    </row>
  </sheetData>
  <mergeCells count="7">
    <mergeCell ref="B9:C9"/>
    <mergeCell ref="A22:K22"/>
    <mergeCell ref="D11:K11"/>
    <mergeCell ref="D10:K10"/>
    <mergeCell ref="D14:K14"/>
    <mergeCell ref="D17:K17"/>
    <mergeCell ref="D20:K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7F656-4C69-47A4-9F56-F0C6B1D2E9C5}">
  <sheetPr>
    <tabColor theme="9"/>
  </sheetPr>
  <dimension ref="A1:M61"/>
  <sheetViews>
    <sheetView showGridLines="0" zoomScale="75" zoomScaleNormal="75" workbookViewId="0">
      <selection activeCell="B5" sqref="B5"/>
    </sheetView>
  </sheetViews>
  <sheetFormatPr baseColWidth="10" defaultRowHeight="15" outlineLevelCol="1" x14ac:dyDescent="0.25"/>
  <cols>
    <col min="1" max="1" width="52.140625" customWidth="1"/>
    <col min="2" max="2" width="16.5703125" style="5" customWidth="1"/>
    <col min="3" max="3" width="13.85546875" customWidth="1"/>
    <col min="4" max="4" width="15.85546875" customWidth="1"/>
    <col min="5" max="5" width="7.140625" customWidth="1"/>
    <col min="6" max="6" width="13.42578125" customWidth="1" outlineLevel="1"/>
    <col min="7" max="7" width="13.85546875" customWidth="1" outlineLevel="1"/>
    <col min="8" max="8" width="15.85546875" customWidth="1" outlineLevel="1"/>
    <col min="9" max="9" width="7.140625" customWidth="1" outlineLevel="1"/>
    <col min="10" max="10" width="4" customWidth="1" outlineLevel="1"/>
    <col min="11" max="11" width="11.42578125" customWidth="1" outlineLevel="1"/>
    <col min="12" max="12" width="4.42578125" customWidth="1"/>
    <col min="13" max="13" width="60.85546875" customWidth="1"/>
  </cols>
  <sheetData>
    <row r="1" spans="1:13" x14ac:dyDescent="0.25">
      <c r="A1" s="36" t="s">
        <v>89</v>
      </c>
      <c r="B1" s="69" t="s">
        <v>92</v>
      </c>
      <c r="C1" s="26"/>
      <c r="D1" s="26"/>
      <c r="E1" s="26"/>
      <c r="F1" s="26"/>
      <c r="G1" s="26"/>
      <c r="H1" s="26"/>
      <c r="I1" s="26"/>
      <c r="J1" s="26"/>
      <c r="K1" s="27"/>
      <c r="M1" s="75"/>
    </row>
    <row r="2" spans="1:13" x14ac:dyDescent="0.25">
      <c r="A2" s="28" t="s">
        <v>91</v>
      </c>
      <c r="B2" s="42" t="s">
        <v>30</v>
      </c>
      <c r="C2" s="1"/>
      <c r="D2" s="1"/>
      <c r="E2" s="1"/>
      <c r="F2" s="1"/>
      <c r="G2" s="1"/>
      <c r="H2" s="1"/>
      <c r="I2" s="1"/>
      <c r="J2" s="1"/>
      <c r="K2" s="29"/>
      <c r="M2" s="75"/>
    </row>
    <row r="3" spans="1:13" x14ac:dyDescent="0.25">
      <c r="A3" s="28" t="s">
        <v>29</v>
      </c>
      <c r="B3" s="118" t="s">
        <v>90</v>
      </c>
      <c r="C3" s="1"/>
      <c r="D3" s="1"/>
      <c r="E3" s="1"/>
      <c r="F3" s="1"/>
      <c r="G3" s="1"/>
      <c r="H3" s="1"/>
      <c r="I3" s="1"/>
      <c r="J3" s="1"/>
      <c r="K3" s="29"/>
      <c r="M3" s="75"/>
    </row>
    <row r="4" spans="1:13" x14ac:dyDescent="0.25">
      <c r="A4" s="28" t="s">
        <v>41</v>
      </c>
      <c r="B4" s="102">
        <v>17500000</v>
      </c>
      <c r="C4" s="1"/>
      <c r="D4" s="1"/>
      <c r="E4" s="1"/>
      <c r="F4" s="1"/>
      <c r="G4" s="1"/>
      <c r="H4" s="1"/>
      <c r="I4" s="1"/>
      <c r="J4" s="1"/>
      <c r="K4" s="29"/>
      <c r="M4" s="75"/>
    </row>
    <row r="5" spans="1:13" x14ac:dyDescent="0.25">
      <c r="A5" s="28" t="s">
        <v>42</v>
      </c>
      <c r="B5" s="102">
        <v>700</v>
      </c>
      <c r="C5" s="1"/>
      <c r="D5" s="1"/>
      <c r="E5" s="1"/>
      <c r="F5" s="1"/>
      <c r="G5" s="1"/>
      <c r="H5" s="1"/>
      <c r="I5" s="1"/>
      <c r="J5" s="1"/>
      <c r="K5" s="29"/>
      <c r="M5" s="75"/>
    </row>
    <row r="6" spans="1:13" x14ac:dyDescent="0.25">
      <c r="A6" s="30" t="s">
        <v>88</v>
      </c>
      <c r="B6" s="88">
        <f>B4/B5</f>
        <v>25000</v>
      </c>
      <c r="C6" s="31"/>
      <c r="D6" s="31"/>
      <c r="E6" s="31"/>
      <c r="F6" s="31"/>
      <c r="G6" s="31"/>
      <c r="H6" s="31"/>
      <c r="I6" s="31"/>
      <c r="J6" s="31"/>
      <c r="K6" s="32"/>
      <c r="M6" s="117"/>
    </row>
    <row r="7" spans="1:13" ht="15.75" thickBot="1" x14ac:dyDescent="0.3">
      <c r="M7" s="126"/>
    </row>
    <row r="8" spans="1:13" x14ac:dyDescent="0.25">
      <c r="A8" s="148" t="s">
        <v>113</v>
      </c>
      <c r="B8" s="149"/>
      <c r="C8" s="150"/>
      <c r="D8" s="150"/>
      <c r="E8" s="150"/>
      <c r="F8" s="150"/>
      <c r="G8" s="150"/>
      <c r="H8" s="150"/>
      <c r="I8" s="150"/>
      <c r="J8" s="150"/>
      <c r="K8" s="151"/>
      <c r="M8" s="126"/>
    </row>
    <row r="9" spans="1:13" ht="15.75" thickBot="1" x14ac:dyDescent="0.3">
      <c r="A9" s="152" t="s">
        <v>102</v>
      </c>
      <c r="B9" s="153"/>
      <c r="C9" s="154"/>
      <c r="D9" s="154"/>
      <c r="E9" s="154"/>
      <c r="F9" s="154"/>
      <c r="G9" s="154"/>
      <c r="H9" s="154"/>
      <c r="I9" s="154"/>
      <c r="J9" s="154"/>
      <c r="K9" s="155"/>
      <c r="M9" s="126"/>
    </row>
    <row r="10" spans="1:13" x14ac:dyDescent="0.25">
      <c r="M10" s="126"/>
    </row>
    <row r="11" spans="1:13" ht="18.75" x14ac:dyDescent="0.3">
      <c r="A11" s="34" t="s">
        <v>3</v>
      </c>
      <c r="B11" s="145" t="s">
        <v>11</v>
      </c>
      <c r="C11" s="145"/>
      <c r="D11" s="145"/>
      <c r="E11" s="11"/>
      <c r="F11" s="145" t="s">
        <v>12</v>
      </c>
      <c r="G11" s="145"/>
      <c r="H11" s="145"/>
      <c r="I11" s="43"/>
      <c r="J11" s="12"/>
      <c r="K11" s="13" t="s">
        <v>10</v>
      </c>
      <c r="M11" s="123"/>
    </row>
    <row r="12" spans="1:13" ht="30" x14ac:dyDescent="0.25">
      <c r="A12" s="14" t="s">
        <v>2</v>
      </c>
      <c r="B12" s="15" t="s">
        <v>0</v>
      </c>
      <c r="C12" s="89" t="s">
        <v>43</v>
      </c>
      <c r="D12" s="17" t="s">
        <v>1</v>
      </c>
      <c r="E12" s="17" t="s">
        <v>9</v>
      </c>
      <c r="F12" s="16" t="s">
        <v>0</v>
      </c>
      <c r="G12" s="89" t="s">
        <v>43</v>
      </c>
      <c r="H12" s="17" t="s">
        <v>1</v>
      </c>
      <c r="I12" s="17" t="s">
        <v>9</v>
      </c>
      <c r="J12" s="8"/>
      <c r="K12" s="18" t="s">
        <v>9</v>
      </c>
      <c r="M12" s="159" t="s">
        <v>50</v>
      </c>
    </row>
    <row r="13" spans="1:13" x14ac:dyDescent="0.25">
      <c r="A13" s="19" t="s">
        <v>79</v>
      </c>
      <c r="B13" s="91">
        <f>1260+252</f>
        <v>1512</v>
      </c>
      <c r="C13" s="103">
        <v>2990</v>
      </c>
      <c r="D13" s="7">
        <f>B13*C13</f>
        <v>4520880</v>
      </c>
      <c r="E13" s="2"/>
      <c r="F13" s="6"/>
      <c r="G13" s="6"/>
      <c r="H13" s="7">
        <f t="shared" ref="H13:H19" si="0">F13*G13</f>
        <v>0</v>
      </c>
      <c r="I13" s="10"/>
      <c r="J13" s="8"/>
      <c r="K13" s="20">
        <f>H13/D13-1</f>
        <v>-1</v>
      </c>
      <c r="M13" s="90" t="s">
        <v>51</v>
      </c>
    </row>
    <row r="14" spans="1:13" x14ac:dyDescent="0.25">
      <c r="A14" s="92" t="s">
        <v>58</v>
      </c>
      <c r="B14" s="91">
        <v>46</v>
      </c>
      <c r="C14" s="91">
        <v>48890</v>
      </c>
      <c r="D14" s="7">
        <f t="shared" ref="D14:D19" si="1">B14*C14</f>
        <v>2248940</v>
      </c>
      <c r="E14" s="2"/>
      <c r="F14" s="6"/>
      <c r="G14" s="6"/>
      <c r="H14" s="7"/>
      <c r="I14" s="10"/>
      <c r="J14" s="8"/>
      <c r="K14" s="20"/>
      <c r="M14" s="90" t="s">
        <v>76</v>
      </c>
    </row>
    <row r="15" spans="1:13" x14ac:dyDescent="0.25">
      <c r="A15" s="19" t="s">
        <v>59</v>
      </c>
      <c r="B15" s="91">
        <v>66</v>
      </c>
      <c r="C15" s="91">
        <v>3690</v>
      </c>
      <c r="D15" s="7">
        <f t="shared" si="1"/>
        <v>243540</v>
      </c>
      <c r="E15" s="2"/>
      <c r="F15" s="6"/>
      <c r="G15" s="6"/>
      <c r="H15" s="7"/>
      <c r="I15" s="10"/>
      <c r="J15" s="8"/>
      <c r="K15" s="20"/>
      <c r="M15" s="90" t="s">
        <v>54</v>
      </c>
    </row>
    <row r="16" spans="1:13" x14ac:dyDescent="0.25">
      <c r="A16" s="92" t="s">
        <v>60</v>
      </c>
      <c r="B16" s="91">
        <v>28</v>
      </c>
      <c r="C16" s="91">
        <v>2410</v>
      </c>
      <c r="D16" s="7">
        <f t="shared" si="1"/>
        <v>67480</v>
      </c>
      <c r="E16" s="2"/>
      <c r="F16" s="6"/>
      <c r="G16" s="6"/>
      <c r="H16" s="7"/>
      <c r="I16" s="10"/>
      <c r="J16" s="8"/>
      <c r="K16" s="20"/>
      <c r="M16" s="90" t="s">
        <v>57</v>
      </c>
    </row>
    <row r="17" spans="1:13" x14ac:dyDescent="0.25">
      <c r="A17" s="92" t="s">
        <v>61</v>
      </c>
      <c r="B17" s="91">
        <v>38</v>
      </c>
      <c r="C17" s="91">
        <v>74990</v>
      </c>
      <c r="D17" s="7">
        <f t="shared" si="1"/>
        <v>2849620</v>
      </c>
      <c r="E17" s="2"/>
      <c r="F17" s="6"/>
      <c r="G17" s="6"/>
      <c r="H17" s="7"/>
      <c r="I17" s="10"/>
      <c r="J17" s="8"/>
      <c r="K17" s="20"/>
      <c r="M17" s="90" t="s">
        <v>78</v>
      </c>
    </row>
    <row r="18" spans="1:13" x14ac:dyDescent="0.25">
      <c r="A18" s="92" t="s">
        <v>81</v>
      </c>
      <c r="B18" s="91">
        <v>13</v>
      </c>
      <c r="C18" s="91">
        <v>12690</v>
      </c>
      <c r="D18" s="7">
        <f t="shared" si="1"/>
        <v>164970</v>
      </c>
      <c r="E18" s="2"/>
      <c r="F18" s="6"/>
      <c r="G18" s="6"/>
      <c r="H18" s="7"/>
      <c r="I18" s="10"/>
      <c r="J18" s="8"/>
      <c r="K18" s="20"/>
      <c r="M18" s="90" t="s">
        <v>77</v>
      </c>
    </row>
    <row r="19" spans="1:13" ht="15.75" thickBot="1" x14ac:dyDescent="0.3">
      <c r="A19" s="19" t="s">
        <v>62</v>
      </c>
      <c r="B19" s="91">
        <v>10</v>
      </c>
      <c r="C19" s="91">
        <v>2690</v>
      </c>
      <c r="D19" s="7">
        <f t="shared" si="1"/>
        <v>26900</v>
      </c>
      <c r="E19" s="2"/>
      <c r="F19" s="6"/>
      <c r="G19" s="6"/>
      <c r="H19" s="7">
        <f t="shared" si="0"/>
        <v>0</v>
      </c>
      <c r="I19" s="10"/>
      <c r="J19" s="8"/>
      <c r="K19" s="20">
        <f>H19/D19-1</f>
        <v>-1</v>
      </c>
      <c r="M19" s="90" t="s">
        <v>52</v>
      </c>
    </row>
    <row r="20" spans="1:13" ht="15.75" thickBot="1" x14ac:dyDescent="0.3">
      <c r="A20" s="21" t="s">
        <v>13</v>
      </c>
      <c r="B20" s="22"/>
      <c r="C20" s="22"/>
      <c r="D20" s="23">
        <f>SUM(D13:D19)</f>
        <v>10122330</v>
      </c>
      <c r="E20" s="93">
        <f>D20/$D$59</f>
        <v>0.57841885714285712</v>
      </c>
      <c r="F20" s="22"/>
      <c r="G20" s="22"/>
      <c r="H20" s="23">
        <f>SUM(H13:H19)</f>
        <v>0</v>
      </c>
      <c r="I20" s="35" t="e">
        <f>H20/$H$59</f>
        <v>#DIV/0!</v>
      </c>
      <c r="J20" s="24"/>
      <c r="K20" s="33">
        <f>H20/D20-1</f>
        <v>-1</v>
      </c>
    </row>
    <row r="21" spans="1:13" x14ac:dyDescent="0.25">
      <c r="A21" s="133" t="s">
        <v>114</v>
      </c>
      <c r="E21" s="2"/>
    </row>
    <row r="22" spans="1:13" x14ac:dyDescent="0.25">
      <c r="E22" s="2"/>
    </row>
    <row r="23" spans="1:13" ht="18.75" customHeight="1" x14ac:dyDescent="0.3">
      <c r="A23" s="34" t="s">
        <v>5</v>
      </c>
      <c r="B23" s="145" t="s">
        <v>11</v>
      </c>
      <c r="C23" s="145"/>
      <c r="D23" s="145"/>
      <c r="E23" s="11"/>
      <c r="F23" s="145" t="s">
        <v>12</v>
      </c>
      <c r="G23" s="145"/>
      <c r="H23" s="145"/>
      <c r="I23" s="43"/>
      <c r="J23" s="12"/>
      <c r="K23" s="13" t="s">
        <v>10</v>
      </c>
    </row>
    <row r="24" spans="1:13" ht="30" x14ac:dyDescent="0.25">
      <c r="A24" s="14" t="s">
        <v>2</v>
      </c>
      <c r="B24" s="15" t="s">
        <v>0</v>
      </c>
      <c r="C24" s="89" t="s">
        <v>43</v>
      </c>
      <c r="D24" s="16" t="s">
        <v>1</v>
      </c>
      <c r="E24" s="17" t="s">
        <v>9</v>
      </c>
      <c r="F24" s="16" t="s">
        <v>0</v>
      </c>
      <c r="G24" s="89" t="s">
        <v>43</v>
      </c>
      <c r="H24" s="16" t="s">
        <v>1</v>
      </c>
      <c r="I24" s="17" t="s">
        <v>9</v>
      </c>
      <c r="J24" s="8"/>
      <c r="K24" s="18" t="s">
        <v>9</v>
      </c>
      <c r="M24" s="159" t="s">
        <v>50</v>
      </c>
    </row>
    <row r="25" spans="1:13" x14ac:dyDescent="0.25">
      <c r="A25" s="19" t="s">
        <v>63</v>
      </c>
      <c r="B25" s="6">
        <v>2</v>
      </c>
      <c r="C25" s="91">
        <v>36990</v>
      </c>
      <c r="D25" s="6">
        <f>B25*C25</f>
        <v>73980</v>
      </c>
      <c r="E25" s="2"/>
      <c r="F25" s="6"/>
      <c r="G25" s="6"/>
      <c r="H25" s="6">
        <f>F25*G25</f>
        <v>0</v>
      </c>
      <c r="I25" s="9"/>
      <c r="J25" s="8"/>
      <c r="K25" s="20">
        <f>H25/D25-1</f>
        <v>-1</v>
      </c>
      <c r="M25" s="90" t="s">
        <v>55</v>
      </c>
    </row>
    <row r="26" spans="1:13" x14ac:dyDescent="0.25">
      <c r="A26" s="19" t="s">
        <v>65</v>
      </c>
      <c r="B26" s="6">
        <v>8</v>
      </c>
      <c r="C26" s="91">
        <v>5190</v>
      </c>
      <c r="D26" s="6">
        <f t="shared" ref="D26:D29" si="2">B26*C26</f>
        <v>41520</v>
      </c>
      <c r="E26" s="2"/>
      <c r="F26" s="6"/>
      <c r="G26" s="6"/>
      <c r="H26" s="6"/>
      <c r="I26" s="9"/>
      <c r="J26" s="8"/>
      <c r="K26" s="20"/>
      <c r="M26" s="90" t="s">
        <v>64</v>
      </c>
    </row>
    <row r="27" spans="1:13" x14ac:dyDescent="0.25">
      <c r="A27" s="19" t="s">
        <v>66</v>
      </c>
      <c r="B27" s="6">
        <v>4</v>
      </c>
      <c r="C27" s="91">
        <v>54990</v>
      </c>
      <c r="D27" s="6">
        <f t="shared" si="2"/>
        <v>219960</v>
      </c>
      <c r="E27" s="2"/>
      <c r="F27" s="6"/>
      <c r="G27" s="6"/>
      <c r="H27" s="6"/>
      <c r="I27" s="9"/>
      <c r="J27" s="8"/>
      <c r="K27" s="20"/>
      <c r="M27" s="90" t="s">
        <v>67</v>
      </c>
    </row>
    <row r="28" spans="1:13" x14ac:dyDescent="0.25">
      <c r="A28" s="19" t="s">
        <v>44</v>
      </c>
      <c r="B28" s="6">
        <v>4</v>
      </c>
      <c r="C28" s="91">
        <v>3390</v>
      </c>
      <c r="D28" s="6">
        <f t="shared" si="2"/>
        <v>13560</v>
      </c>
      <c r="E28" s="2"/>
      <c r="F28" s="6"/>
      <c r="G28" s="6"/>
      <c r="H28" s="6"/>
      <c r="I28" s="9"/>
      <c r="J28" s="8"/>
      <c r="K28" s="20"/>
      <c r="M28" s="90" t="s">
        <v>68</v>
      </c>
    </row>
    <row r="29" spans="1:13" ht="15.75" thickBot="1" x14ac:dyDescent="0.3">
      <c r="A29" s="19" t="s">
        <v>45</v>
      </c>
      <c r="B29" s="6">
        <v>1</v>
      </c>
      <c r="C29" s="91">
        <v>15990</v>
      </c>
      <c r="D29" s="6">
        <f t="shared" si="2"/>
        <v>15990</v>
      </c>
      <c r="E29" s="2"/>
      <c r="F29" s="6"/>
      <c r="G29" s="6"/>
      <c r="H29" s="6"/>
      <c r="I29" s="9"/>
      <c r="J29" s="8"/>
      <c r="K29" s="20"/>
      <c r="M29" s="90" t="s">
        <v>56</v>
      </c>
    </row>
    <row r="30" spans="1:13" ht="15.75" thickBot="1" x14ac:dyDescent="0.3">
      <c r="A30" s="21" t="s">
        <v>17</v>
      </c>
      <c r="B30" s="22"/>
      <c r="C30" s="22"/>
      <c r="D30" s="23">
        <f>SUM(D25:D29)</f>
        <v>365010</v>
      </c>
      <c r="E30" s="93">
        <f>D30/$D$59</f>
        <v>2.0857714285714285E-2</v>
      </c>
      <c r="F30" s="22"/>
      <c r="G30" s="22"/>
      <c r="H30" s="23">
        <f>SUM(H25:H29)</f>
        <v>0</v>
      </c>
      <c r="I30" s="35" t="e">
        <f>H30/$H$59</f>
        <v>#DIV/0!</v>
      </c>
      <c r="J30" s="24"/>
      <c r="K30" s="25">
        <f>H30/D30-1</f>
        <v>-1</v>
      </c>
    </row>
    <row r="31" spans="1:13" x14ac:dyDescent="0.25">
      <c r="A31" s="133" t="s">
        <v>115</v>
      </c>
      <c r="B31" s="9"/>
      <c r="C31" s="9"/>
      <c r="D31" s="10"/>
      <c r="E31" s="131"/>
      <c r="F31" s="9"/>
      <c r="G31" s="9"/>
      <c r="H31" s="10"/>
      <c r="I31" s="131"/>
      <c r="J31" s="8"/>
      <c r="K31" s="132"/>
    </row>
    <row r="32" spans="1:13" x14ac:dyDescent="0.25">
      <c r="A32" s="130"/>
      <c r="B32" s="9"/>
      <c r="C32" s="9"/>
      <c r="D32" s="10"/>
      <c r="E32" s="131"/>
      <c r="F32" s="9"/>
      <c r="G32" s="9"/>
      <c r="H32" s="10"/>
      <c r="I32" s="131"/>
      <c r="J32" s="8"/>
      <c r="K32" s="132"/>
    </row>
    <row r="34" spans="1:13" ht="15" customHeight="1" x14ac:dyDescent="0.3">
      <c r="A34" s="34" t="s">
        <v>4</v>
      </c>
      <c r="B34" s="145" t="s">
        <v>11</v>
      </c>
      <c r="C34" s="145"/>
      <c r="D34" s="145"/>
      <c r="E34" s="11"/>
      <c r="F34" s="145" t="s">
        <v>12</v>
      </c>
      <c r="G34" s="145"/>
      <c r="H34" s="145"/>
      <c r="I34" s="43"/>
      <c r="J34" s="12"/>
      <c r="K34" s="13" t="s">
        <v>10</v>
      </c>
    </row>
    <row r="35" spans="1:13" x14ac:dyDescent="0.25">
      <c r="A35" s="14" t="s">
        <v>2</v>
      </c>
      <c r="B35" s="15" t="s">
        <v>0</v>
      </c>
      <c r="C35" s="16" t="s">
        <v>70</v>
      </c>
      <c r="D35" s="16" t="s">
        <v>1</v>
      </c>
      <c r="E35" s="17" t="s">
        <v>9</v>
      </c>
      <c r="F35" s="16" t="s">
        <v>0</v>
      </c>
      <c r="G35" s="16" t="s">
        <v>70</v>
      </c>
      <c r="H35" s="16" t="s">
        <v>1</v>
      </c>
      <c r="I35" s="17" t="s">
        <v>9</v>
      </c>
      <c r="J35" s="8"/>
      <c r="K35" s="18" t="s">
        <v>9</v>
      </c>
      <c r="M35" s="159" t="s">
        <v>117</v>
      </c>
    </row>
    <row r="36" spans="1:13" ht="35.25" customHeight="1" thickBot="1" x14ac:dyDescent="0.3">
      <c r="A36" s="156" t="s">
        <v>69</v>
      </c>
      <c r="B36" s="157">
        <v>9</v>
      </c>
      <c r="C36" s="157">
        <v>400000</v>
      </c>
      <c r="D36" s="157">
        <f>B36*C36</f>
        <v>3600000</v>
      </c>
      <c r="E36" s="158"/>
      <c r="F36" s="157"/>
      <c r="G36" s="157"/>
      <c r="H36" s="157"/>
      <c r="I36" s="9"/>
      <c r="J36" s="8"/>
      <c r="K36" s="20"/>
      <c r="M36" s="160" t="s">
        <v>116</v>
      </c>
    </row>
    <row r="37" spans="1:13" ht="15.75" thickBot="1" x14ac:dyDescent="0.3">
      <c r="A37" s="21" t="s">
        <v>14</v>
      </c>
      <c r="B37" s="22"/>
      <c r="C37" s="22"/>
      <c r="D37" s="23">
        <f>SUM(D36:D36)</f>
        <v>3600000</v>
      </c>
      <c r="E37" s="93">
        <f>D37/$D$59</f>
        <v>0.20571428571428571</v>
      </c>
      <c r="F37" s="22"/>
      <c r="G37" s="22"/>
      <c r="H37" s="23">
        <f>SUM(H36:H36)</f>
        <v>0</v>
      </c>
      <c r="I37" s="35" t="e">
        <f>H37/$H$59</f>
        <v>#DIV/0!</v>
      </c>
      <c r="J37" s="24"/>
      <c r="K37" s="33">
        <f>H37/D37-1</f>
        <v>-1</v>
      </c>
    </row>
    <row r="39" spans="1:13" ht="18.75" x14ac:dyDescent="0.3">
      <c r="A39" s="34" t="s">
        <v>20</v>
      </c>
      <c r="B39" s="145" t="s">
        <v>11</v>
      </c>
      <c r="C39" s="145"/>
      <c r="D39" s="145"/>
      <c r="E39" s="11"/>
      <c r="F39" s="145" t="s">
        <v>12</v>
      </c>
      <c r="G39" s="145"/>
      <c r="H39" s="145"/>
      <c r="I39" s="43"/>
      <c r="J39" s="12"/>
      <c r="K39" s="13" t="s">
        <v>10</v>
      </c>
    </row>
    <row r="40" spans="1:13" ht="15" customHeight="1" x14ac:dyDescent="0.25">
      <c r="A40" s="14" t="s">
        <v>2</v>
      </c>
      <c r="B40" s="15" t="s">
        <v>0</v>
      </c>
      <c r="C40" s="16" t="s">
        <v>70</v>
      </c>
      <c r="D40" s="16" t="s">
        <v>1</v>
      </c>
      <c r="E40" s="17" t="s">
        <v>9</v>
      </c>
      <c r="F40" s="16" t="s">
        <v>0</v>
      </c>
      <c r="G40" s="16" t="s">
        <v>70</v>
      </c>
      <c r="H40" s="16" t="s">
        <v>1</v>
      </c>
      <c r="I40" s="17" t="s">
        <v>9</v>
      </c>
      <c r="J40" s="8"/>
      <c r="K40" s="18" t="s">
        <v>9</v>
      </c>
      <c r="M40" s="159" t="s">
        <v>117</v>
      </c>
    </row>
    <row r="41" spans="1:13" ht="15.75" thickBot="1" x14ac:dyDescent="0.3">
      <c r="A41" s="19" t="s">
        <v>48</v>
      </c>
      <c r="B41" s="6">
        <v>1</v>
      </c>
      <c r="C41" s="6">
        <v>425000</v>
      </c>
      <c r="D41" s="6">
        <f>B41*C41</f>
        <v>425000</v>
      </c>
      <c r="E41" s="2"/>
      <c r="F41" s="6"/>
      <c r="G41" s="6"/>
      <c r="H41" s="6">
        <f>F41*G41</f>
        <v>0</v>
      </c>
      <c r="I41" s="9"/>
      <c r="J41" s="8"/>
      <c r="K41" s="20">
        <f>H41/D41-1</f>
        <v>-1</v>
      </c>
      <c r="M41" s="160" t="s">
        <v>116</v>
      </c>
    </row>
    <row r="42" spans="1:13" ht="15.75" thickBot="1" x14ac:dyDescent="0.3">
      <c r="A42" s="21" t="s">
        <v>15</v>
      </c>
      <c r="B42" s="22"/>
      <c r="C42" s="22"/>
      <c r="D42" s="23">
        <f>SUM(D41:D41)</f>
        <v>425000</v>
      </c>
      <c r="E42" s="93">
        <f>D42/$D$59</f>
        <v>2.4285714285714285E-2</v>
      </c>
      <c r="F42" s="22"/>
      <c r="G42" s="22"/>
      <c r="H42" s="23">
        <f>SUM(H41:H41)</f>
        <v>0</v>
      </c>
      <c r="I42" s="35" t="e">
        <f>H42/$H$59</f>
        <v>#DIV/0!</v>
      </c>
      <c r="J42" s="24"/>
      <c r="K42" s="33">
        <f>H42/D42-1</f>
        <v>-1</v>
      </c>
    </row>
    <row r="44" spans="1:13" ht="15" customHeight="1" x14ac:dyDescent="0.3">
      <c r="A44" s="34" t="s">
        <v>8</v>
      </c>
      <c r="B44" s="145" t="s">
        <v>11</v>
      </c>
      <c r="C44" s="145"/>
      <c r="D44" s="145"/>
      <c r="E44" s="11"/>
      <c r="F44" s="145" t="s">
        <v>12</v>
      </c>
      <c r="G44" s="145"/>
      <c r="H44" s="145"/>
      <c r="I44" s="43"/>
      <c r="J44" s="12"/>
      <c r="K44" s="13" t="s">
        <v>10</v>
      </c>
      <c r="M44" s="122"/>
    </row>
    <row r="45" spans="1:13" x14ac:dyDescent="0.25">
      <c r="A45" s="14" t="s">
        <v>2</v>
      </c>
      <c r="B45" s="15" t="s">
        <v>0</v>
      </c>
      <c r="C45" s="16" t="s">
        <v>70</v>
      </c>
      <c r="D45" s="16" t="s">
        <v>1</v>
      </c>
      <c r="E45" s="17" t="s">
        <v>9</v>
      </c>
      <c r="F45" s="16" t="s">
        <v>0</v>
      </c>
      <c r="G45" s="16" t="s">
        <v>70</v>
      </c>
      <c r="H45" s="16" t="s">
        <v>1</v>
      </c>
      <c r="I45" s="17" t="s">
        <v>9</v>
      </c>
      <c r="J45" s="8"/>
      <c r="K45" s="18" t="s">
        <v>9</v>
      </c>
      <c r="M45" s="159" t="s">
        <v>117</v>
      </c>
    </row>
    <row r="46" spans="1:13" x14ac:dyDescent="0.25">
      <c r="A46" s="19" t="s">
        <v>46</v>
      </c>
      <c r="B46" s="6">
        <v>4</v>
      </c>
      <c r="C46" s="6">
        <v>300000</v>
      </c>
      <c r="D46" s="6">
        <f>B46*C46</f>
        <v>1200000</v>
      </c>
      <c r="E46" s="2"/>
      <c r="F46" s="6"/>
      <c r="G46" s="6"/>
      <c r="H46" s="6">
        <f>F46*G46</f>
        <v>0</v>
      </c>
      <c r="I46" s="9"/>
      <c r="J46" s="8"/>
      <c r="K46" s="20">
        <f>H46/D46-1</f>
        <v>-1</v>
      </c>
      <c r="M46" s="161" t="s">
        <v>119</v>
      </c>
    </row>
    <row r="47" spans="1:13" x14ac:dyDescent="0.25">
      <c r="A47" s="19" t="s">
        <v>47</v>
      </c>
      <c r="B47" s="6">
        <v>4</v>
      </c>
      <c r="C47" s="6">
        <v>300000</v>
      </c>
      <c r="D47" s="6">
        <f>B47*C47</f>
        <v>1200000</v>
      </c>
      <c r="E47" s="2"/>
      <c r="F47" s="6"/>
      <c r="G47" s="6"/>
      <c r="H47" s="6">
        <f>F47*G47</f>
        <v>0</v>
      </c>
      <c r="I47" s="9"/>
      <c r="J47" s="8"/>
      <c r="K47" s="20">
        <f>H47/D47-1</f>
        <v>-1</v>
      </c>
      <c r="M47" s="161" t="s">
        <v>119</v>
      </c>
    </row>
    <row r="48" spans="1:13" ht="15.75" thickBot="1" x14ac:dyDescent="0.3">
      <c r="A48" s="19" t="s">
        <v>49</v>
      </c>
      <c r="B48" s="6">
        <v>1</v>
      </c>
      <c r="C48" s="6">
        <v>400000</v>
      </c>
      <c r="D48" s="6">
        <f>B48*C48</f>
        <v>400000</v>
      </c>
      <c r="E48" s="2"/>
      <c r="F48" s="6"/>
      <c r="G48" s="6"/>
      <c r="H48" s="6">
        <f>F48*G48</f>
        <v>0</v>
      </c>
      <c r="I48" s="9"/>
      <c r="J48" s="8"/>
      <c r="K48" s="20"/>
      <c r="M48" s="162" t="s">
        <v>118</v>
      </c>
    </row>
    <row r="49" spans="1:13" ht="15.75" thickBot="1" x14ac:dyDescent="0.3">
      <c r="A49" s="21" t="s">
        <v>18</v>
      </c>
      <c r="B49" s="22"/>
      <c r="C49" s="22"/>
      <c r="D49" s="23">
        <f>SUM(D46:D48)</f>
        <v>2800000</v>
      </c>
      <c r="E49" s="93">
        <f>D49/$D$59</f>
        <v>0.16</v>
      </c>
      <c r="F49" s="22"/>
      <c r="G49" s="22"/>
      <c r="H49" s="23">
        <f>SUM(H46:H48)</f>
        <v>0</v>
      </c>
      <c r="I49" s="35" t="e">
        <f>H49/$H$59</f>
        <v>#DIV/0!</v>
      </c>
      <c r="J49" s="24"/>
      <c r="K49" s="33">
        <f>H49/D49-1</f>
        <v>-1</v>
      </c>
    </row>
    <row r="50" spans="1:13" x14ac:dyDescent="0.25">
      <c r="A50" s="133" t="s">
        <v>149</v>
      </c>
      <c r="B50" s="9"/>
      <c r="C50" s="9"/>
      <c r="D50" s="10"/>
      <c r="E50" s="131"/>
      <c r="F50" s="9"/>
      <c r="G50" s="9"/>
      <c r="H50" s="10"/>
      <c r="I50" s="131"/>
      <c r="J50" s="8"/>
      <c r="K50" s="134"/>
    </row>
    <row r="51" spans="1:13" x14ac:dyDescent="0.25">
      <c r="A51" s="130"/>
      <c r="B51" s="9"/>
      <c r="C51" s="9"/>
      <c r="D51" s="10"/>
      <c r="E51" s="131"/>
      <c r="F51" s="9"/>
      <c r="G51" s="9"/>
      <c r="H51" s="10"/>
      <c r="I51" s="131"/>
      <c r="J51" s="8"/>
      <c r="K51" s="134"/>
    </row>
    <row r="53" spans="1:13" ht="15" customHeight="1" x14ac:dyDescent="0.3">
      <c r="A53" s="34" t="s">
        <v>6</v>
      </c>
      <c r="B53" s="145" t="s">
        <v>11</v>
      </c>
      <c r="C53" s="145"/>
      <c r="D53" s="145"/>
      <c r="E53" s="11"/>
      <c r="F53" s="145" t="s">
        <v>12</v>
      </c>
      <c r="G53" s="145"/>
      <c r="H53" s="145"/>
      <c r="I53" s="43"/>
      <c r="J53" s="12"/>
      <c r="K53" s="13" t="s">
        <v>10</v>
      </c>
    </row>
    <row r="54" spans="1:13" x14ac:dyDescent="0.25">
      <c r="A54" s="14" t="s">
        <v>2</v>
      </c>
      <c r="B54" s="15" t="s">
        <v>0</v>
      </c>
      <c r="C54" s="16" t="s">
        <v>70</v>
      </c>
      <c r="D54" s="16" t="s">
        <v>1</v>
      </c>
      <c r="E54" s="17" t="s">
        <v>9</v>
      </c>
      <c r="F54" s="16" t="s">
        <v>0</v>
      </c>
      <c r="G54" s="16" t="s">
        <v>70</v>
      </c>
      <c r="H54" s="16" t="s">
        <v>1</v>
      </c>
      <c r="I54" s="17" t="s">
        <v>9</v>
      </c>
      <c r="J54" s="8"/>
      <c r="K54" s="18" t="s">
        <v>9</v>
      </c>
      <c r="M54" s="159" t="s">
        <v>117</v>
      </c>
    </row>
    <row r="55" spans="1:13" x14ac:dyDescent="0.25">
      <c r="A55" s="19" t="s">
        <v>80</v>
      </c>
      <c r="B55" s="6">
        <v>1</v>
      </c>
      <c r="C55" s="6">
        <v>187660</v>
      </c>
      <c r="D55" s="6">
        <f>C55*B55</f>
        <v>187660</v>
      </c>
      <c r="E55" s="2"/>
      <c r="F55" s="6"/>
      <c r="G55" s="6"/>
      <c r="H55" s="6">
        <f>G55*F55</f>
        <v>0</v>
      </c>
      <c r="I55" s="9"/>
      <c r="J55" s="8"/>
      <c r="K55" s="20">
        <f>H55/D55-1</f>
        <v>-1</v>
      </c>
      <c r="M55" t="s">
        <v>93</v>
      </c>
    </row>
    <row r="56" spans="1:13" x14ac:dyDescent="0.25">
      <c r="A56" s="19" t="s">
        <v>19</v>
      </c>
      <c r="B56" s="6"/>
      <c r="C56" s="6"/>
      <c r="D56" s="6">
        <f>C56*B56</f>
        <v>0</v>
      </c>
      <c r="E56" s="2"/>
      <c r="F56" s="6"/>
      <c r="G56" s="6"/>
      <c r="H56" s="6">
        <f>G56*F56</f>
        <v>0</v>
      </c>
      <c r="I56" s="9"/>
      <c r="J56" s="8"/>
      <c r="K56" s="20" t="e">
        <f>H56/D56-1</f>
        <v>#DIV/0!</v>
      </c>
    </row>
    <row r="57" spans="1:13" x14ac:dyDescent="0.25">
      <c r="A57" s="21" t="s">
        <v>16</v>
      </c>
      <c r="B57" s="22"/>
      <c r="C57" s="22"/>
      <c r="D57" s="23">
        <f>SUM(D55:D56)</f>
        <v>187660</v>
      </c>
      <c r="E57" s="104">
        <f>D57/$D$59</f>
        <v>1.0723428571428571E-2</v>
      </c>
      <c r="F57" s="22"/>
      <c r="G57" s="22"/>
      <c r="H57" s="23">
        <f>SUM(H55:H56)</f>
        <v>0</v>
      </c>
      <c r="I57" s="35" t="e">
        <f>H57/$H$59</f>
        <v>#DIV/0!</v>
      </c>
      <c r="J57" s="24"/>
      <c r="K57" s="25">
        <f>H57/D57-1</f>
        <v>-1</v>
      </c>
    </row>
    <row r="58" spans="1:13" ht="15.75" thickBot="1" x14ac:dyDescent="0.3"/>
    <row r="59" spans="1:13" ht="15.75" thickBot="1" x14ac:dyDescent="0.3">
      <c r="A59" s="44" t="s">
        <v>86</v>
      </c>
      <c r="B59" s="45"/>
      <c r="C59" s="45"/>
      <c r="D59" s="46">
        <f>D57+D30+D49+D42+D37+D20</f>
        <v>17500000</v>
      </c>
      <c r="E59" s="47">
        <f>E57+E30+E49+E42+E37+E20</f>
        <v>1</v>
      </c>
      <c r="F59" s="45"/>
      <c r="G59" s="45"/>
      <c r="H59" s="46">
        <f>H57+H30+H49+H42+H37+H20</f>
        <v>0</v>
      </c>
      <c r="I59" s="47" t="e">
        <f>I57+I30+I49+I42+I37+I20</f>
        <v>#DIV/0!</v>
      </c>
      <c r="J59" s="48"/>
      <c r="K59" s="49">
        <f>H59/D59-1</f>
        <v>-1</v>
      </c>
    </row>
    <row r="60" spans="1:13" ht="15.75" thickBot="1" x14ac:dyDescent="0.3"/>
    <row r="61" spans="1:13" ht="33.75" customHeight="1" thickBot="1" x14ac:dyDescent="0.3">
      <c r="A61" s="163" t="s">
        <v>120</v>
      </c>
      <c r="B61" s="164"/>
      <c r="C61" s="164"/>
      <c r="D61" s="164"/>
      <c r="E61" s="164"/>
      <c r="F61" s="164"/>
      <c r="G61" s="164"/>
      <c r="H61" s="164"/>
      <c r="I61" s="164"/>
      <c r="J61" s="164"/>
      <c r="K61" s="165"/>
    </row>
  </sheetData>
  <mergeCells count="13">
    <mergeCell ref="A61:K61"/>
    <mergeCell ref="B53:D53"/>
    <mergeCell ref="F53:H53"/>
    <mergeCell ref="B11:D11"/>
    <mergeCell ref="F11:H11"/>
    <mergeCell ref="B34:D34"/>
    <mergeCell ref="F34:H34"/>
    <mergeCell ref="F39:H39"/>
    <mergeCell ref="B39:D39"/>
    <mergeCell ref="F44:H44"/>
    <mergeCell ref="B44:D44"/>
    <mergeCell ref="B23:D23"/>
    <mergeCell ref="F23:H23"/>
  </mergeCells>
  <hyperlinks>
    <hyperlink ref="M19" r:id="rId1" xr:uid="{9DAB7436-7951-489F-ABD7-7F26CBD457B7}"/>
    <hyperlink ref="M15" r:id="rId2" xr:uid="{9F40846C-EA72-4892-B4C5-DC0F9A8B1744}"/>
    <hyperlink ref="M16" r:id="rId3" xr:uid="{AD055EAE-D2F3-409B-8671-7759E6672547}"/>
    <hyperlink ref="M14" r:id="rId4" xr:uid="{C0B9EE2E-1D1B-40CC-B2B1-AB8A94A9E353}"/>
    <hyperlink ref="M18" r:id="rId5" xr:uid="{42C91A2A-245F-4F60-A1EE-2CCE8D83EF42}"/>
    <hyperlink ref="M17" r:id="rId6" xr:uid="{FDD2AD4A-0727-4326-9D11-62776D6C6EB2}"/>
    <hyperlink ref="M13" r:id="rId7" xr:uid="{21C2A6AE-D041-4297-A877-5BF552D93A0D}"/>
    <hyperlink ref="M25" r:id="rId8" xr:uid="{B0621CE5-A81C-4151-A54E-598365FB1D14}"/>
    <hyperlink ref="M26" r:id="rId9" xr:uid="{5E07C6E6-F903-4165-8C5C-5AE643668D3A}"/>
    <hyperlink ref="M27" r:id="rId10" xr:uid="{7AE8F494-89D4-4825-B98C-A302D505594A}"/>
    <hyperlink ref="M29" r:id="rId11" xr:uid="{0DD74FD2-F091-4B69-9768-C718D3CC7A58}"/>
    <hyperlink ref="M28" r:id="rId12" xr:uid="{7A23EC3A-7BBA-4FE4-8CDA-B0F2E3E8E0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E987-5979-4061-B308-900A60B18583}">
  <dimension ref="A1:K49"/>
  <sheetViews>
    <sheetView showGridLines="0" workbookViewId="0">
      <selection sqref="A1:B2"/>
    </sheetView>
  </sheetViews>
  <sheetFormatPr baseColWidth="10" defaultRowHeight="15" x14ac:dyDescent="0.25"/>
  <cols>
    <col min="1" max="1" width="40.5703125" customWidth="1"/>
    <col min="2" max="2" width="72.7109375" customWidth="1"/>
    <col min="4" max="4" width="64.28515625" customWidth="1"/>
  </cols>
  <sheetData>
    <row r="1" spans="1:3" x14ac:dyDescent="0.25">
      <c r="A1" s="166" t="s">
        <v>121</v>
      </c>
      <c r="B1" s="167"/>
    </row>
    <row r="2" spans="1:3" ht="15.75" thickBot="1" x14ac:dyDescent="0.3">
      <c r="A2" s="168"/>
      <c r="B2" s="169"/>
    </row>
    <row r="3" spans="1:3" x14ac:dyDescent="0.25">
      <c r="A3" s="70" t="s">
        <v>94</v>
      </c>
      <c r="B3" s="85"/>
    </row>
    <row r="4" spans="1:3" x14ac:dyDescent="0.25">
      <c r="A4" s="38" t="s">
        <v>107</v>
      </c>
      <c r="B4" s="85"/>
    </row>
    <row r="5" spans="1:3" x14ac:dyDescent="0.25">
      <c r="A5" s="84" t="s">
        <v>124</v>
      </c>
      <c r="B5" s="83" t="s">
        <v>95</v>
      </c>
    </row>
    <row r="6" spans="1:3" ht="15.75" thickBot="1" x14ac:dyDescent="0.3">
      <c r="A6" s="39" t="s">
        <v>29</v>
      </c>
      <c r="B6" s="147" t="s">
        <v>108</v>
      </c>
    </row>
    <row r="7" spans="1:3" ht="15.75" thickBot="1" x14ac:dyDescent="0.3"/>
    <row r="8" spans="1:3" ht="45.75" thickBot="1" x14ac:dyDescent="0.3">
      <c r="A8" s="71" t="s">
        <v>31</v>
      </c>
      <c r="B8" s="72" t="s">
        <v>32</v>
      </c>
    </row>
    <row r="10" spans="1:3" ht="15.75" thickBot="1" x14ac:dyDescent="0.3">
      <c r="A10" s="114" t="s">
        <v>87</v>
      </c>
    </row>
    <row r="11" spans="1:3" x14ac:dyDescent="0.25">
      <c r="A11" s="36" t="s">
        <v>110</v>
      </c>
      <c r="B11" s="107" t="s">
        <v>109</v>
      </c>
      <c r="C11" s="123"/>
    </row>
    <row r="12" spans="1:3" x14ac:dyDescent="0.25">
      <c r="A12" s="38" t="s">
        <v>37</v>
      </c>
      <c r="B12" s="108">
        <v>1</v>
      </c>
    </row>
    <row r="13" spans="1:3" x14ac:dyDescent="0.25">
      <c r="A13" s="38" t="s">
        <v>38</v>
      </c>
      <c r="B13" s="108">
        <v>4</v>
      </c>
    </row>
    <row r="14" spans="1:3" x14ac:dyDescent="0.25">
      <c r="A14" s="38" t="s">
        <v>84</v>
      </c>
      <c r="B14" s="108">
        <v>5</v>
      </c>
    </row>
    <row r="15" spans="1:3" x14ac:dyDescent="0.25">
      <c r="A15" s="38" t="s">
        <v>83</v>
      </c>
      <c r="B15" s="109" t="s">
        <v>109</v>
      </c>
    </row>
    <row r="16" spans="1:3" ht="15.75" thickBot="1" x14ac:dyDescent="0.3">
      <c r="A16" s="39" t="s">
        <v>82</v>
      </c>
      <c r="B16" s="110" t="s">
        <v>109</v>
      </c>
    </row>
    <row r="18" spans="1:4" ht="15.75" thickBot="1" x14ac:dyDescent="0.3">
      <c r="A18" s="114" t="s">
        <v>85</v>
      </c>
    </row>
    <row r="19" spans="1:4" x14ac:dyDescent="0.25">
      <c r="A19" s="76" t="s">
        <v>111</v>
      </c>
      <c r="B19" s="111" t="s">
        <v>33</v>
      </c>
      <c r="C19" s="123"/>
    </row>
    <row r="20" spans="1:4" x14ac:dyDescent="0.25">
      <c r="A20" s="112" t="s">
        <v>34</v>
      </c>
      <c r="B20" s="113">
        <v>25000</v>
      </c>
    </row>
    <row r="21" spans="1:4" x14ac:dyDescent="0.25">
      <c r="A21" s="112" t="s">
        <v>35</v>
      </c>
      <c r="B21" s="113">
        <v>700</v>
      </c>
    </row>
    <row r="22" spans="1:4" ht="15.75" thickBot="1" x14ac:dyDescent="0.3">
      <c r="A22" s="79" t="s">
        <v>36</v>
      </c>
      <c r="B22" s="80">
        <f>B20*B21</f>
        <v>17500000</v>
      </c>
    </row>
    <row r="23" spans="1:4" s="75" customFormat="1" ht="15.75" thickBot="1" x14ac:dyDescent="0.3">
      <c r="A23" s="50"/>
      <c r="B23" s="74"/>
    </row>
    <row r="24" spans="1:4" x14ac:dyDescent="0.25">
      <c r="A24" s="76" t="s">
        <v>96</v>
      </c>
      <c r="B24" s="81">
        <v>0</v>
      </c>
      <c r="C24" s="123"/>
    </row>
    <row r="25" spans="1:4" x14ac:dyDescent="0.25">
      <c r="A25" s="77" t="s">
        <v>97</v>
      </c>
      <c r="B25" s="78">
        <v>0</v>
      </c>
    </row>
    <row r="26" spans="1:4" x14ac:dyDescent="0.25">
      <c r="A26" s="77" t="s">
        <v>98</v>
      </c>
      <c r="B26" s="78">
        <v>0</v>
      </c>
    </row>
    <row r="27" spans="1:4" ht="15.75" thickBot="1" x14ac:dyDescent="0.3">
      <c r="A27" s="79" t="s">
        <v>99</v>
      </c>
      <c r="B27" s="120">
        <v>0</v>
      </c>
    </row>
    <row r="28" spans="1:4" ht="15.75" thickBot="1" x14ac:dyDescent="0.3">
      <c r="A28" s="71" t="s">
        <v>39</v>
      </c>
      <c r="B28" s="82">
        <f>SUM(B24:B27)</f>
        <v>0</v>
      </c>
    </row>
    <row r="29" spans="1:4" ht="15.75" thickBot="1" x14ac:dyDescent="0.3">
      <c r="A29" s="50"/>
      <c r="B29" s="86"/>
    </row>
    <row r="30" spans="1:4" ht="165.75" thickBot="1" x14ac:dyDescent="0.3">
      <c r="A30" s="87" t="s">
        <v>122</v>
      </c>
      <c r="B30" s="106" t="s">
        <v>123</v>
      </c>
      <c r="C30" s="124"/>
      <c r="D30" s="115"/>
    </row>
    <row r="31" spans="1:4" ht="15.75" thickBot="1" x14ac:dyDescent="0.3"/>
    <row r="32" spans="1:4" ht="15.75" thickBot="1" x14ac:dyDescent="0.3">
      <c r="A32" s="71" t="s">
        <v>126</v>
      </c>
      <c r="B32" s="72" t="s">
        <v>127</v>
      </c>
    </row>
    <row r="33" spans="1:3" ht="15.75" thickBot="1" x14ac:dyDescent="0.3">
      <c r="A33" s="73" t="s">
        <v>53</v>
      </c>
      <c r="B33" s="72" t="s">
        <v>127</v>
      </c>
    </row>
    <row r="34" spans="1:3" ht="15.75" thickBot="1" x14ac:dyDescent="0.3"/>
    <row r="35" spans="1:3" ht="55.5" customHeight="1" thickBot="1" x14ac:dyDescent="0.3">
      <c r="A35" s="87" t="s">
        <v>128</v>
      </c>
      <c r="B35" s="72" t="s">
        <v>129</v>
      </c>
      <c r="C35" s="123"/>
    </row>
    <row r="36" spans="1:3" ht="15.75" thickBot="1" x14ac:dyDescent="0.3"/>
    <row r="37" spans="1:3" ht="101.25" customHeight="1" thickBot="1" x14ac:dyDescent="0.3">
      <c r="A37" s="71" t="s">
        <v>40</v>
      </c>
      <c r="B37" s="105" t="s">
        <v>130</v>
      </c>
    </row>
    <row r="38" spans="1:3" ht="15.75" thickBot="1" x14ac:dyDescent="0.3"/>
    <row r="39" spans="1:3" ht="120" customHeight="1" thickBot="1" x14ac:dyDescent="0.3">
      <c r="A39" s="87" t="s">
        <v>132</v>
      </c>
      <c r="B39" s="106" t="s">
        <v>131</v>
      </c>
    </row>
    <row r="40" spans="1:3" ht="15.75" thickBot="1" x14ac:dyDescent="0.3"/>
    <row r="41" spans="1:3" ht="129" customHeight="1" thickBot="1" x14ac:dyDescent="0.3">
      <c r="A41" s="87" t="s">
        <v>133</v>
      </c>
      <c r="B41" s="106" t="s">
        <v>134</v>
      </c>
      <c r="C41" s="124"/>
    </row>
    <row r="42" spans="1:3" s="2" customFormat="1" ht="15.75" customHeight="1" thickBot="1" x14ac:dyDescent="0.3">
      <c r="A42" s="170"/>
      <c r="B42" s="52"/>
      <c r="C42" s="126"/>
    </row>
    <row r="43" spans="1:3" s="2" customFormat="1" ht="30.75" thickBot="1" x14ac:dyDescent="0.3">
      <c r="A43" s="87" t="s">
        <v>135</v>
      </c>
      <c r="B43" s="105" t="s">
        <v>136</v>
      </c>
      <c r="C43" s="126"/>
    </row>
    <row r="44" spans="1:3" ht="15.75" thickBot="1" x14ac:dyDescent="0.3"/>
    <row r="45" spans="1:3" ht="51.75" customHeight="1" thickBot="1" x14ac:dyDescent="0.3">
      <c r="A45" s="87" t="s">
        <v>137</v>
      </c>
      <c r="B45" s="72" t="s">
        <v>138</v>
      </c>
      <c r="C45" s="123"/>
    </row>
    <row r="46" spans="1:3" ht="45.75" thickBot="1" x14ac:dyDescent="0.3">
      <c r="A46" s="87" t="s">
        <v>103</v>
      </c>
      <c r="B46" s="72" t="s">
        <v>139</v>
      </c>
      <c r="C46" s="125"/>
    </row>
    <row r="48" spans="1:3" ht="15.75" thickBot="1" x14ac:dyDescent="0.3"/>
    <row r="49" spans="1:11" ht="129" customHeight="1" thickBot="1" x14ac:dyDescent="0.3">
      <c r="A49" s="171" t="s">
        <v>140</v>
      </c>
      <c r="B49" s="172"/>
      <c r="C49" s="146"/>
      <c r="D49" s="146"/>
      <c r="E49" s="146"/>
      <c r="F49" s="146"/>
      <c r="G49" s="146"/>
      <c r="H49" s="146"/>
      <c r="I49" s="146"/>
      <c r="J49" s="146"/>
      <c r="K49" s="146"/>
    </row>
  </sheetData>
  <mergeCells count="2">
    <mergeCell ref="A1:B2"/>
    <mergeCell ref="A49:B4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C9FE4-2673-49E6-92E9-2543DD1EC813}">
  <dimension ref="A1:A21"/>
  <sheetViews>
    <sheetView showGridLines="0" workbookViewId="0">
      <selection sqref="A1:A2"/>
    </sheetView>
  </sheetViews>
  <sheetFormatPr baseColWidth="10" defaultRowHeight="15" x14ac:dyDescent="0.25"/>
  <cols>
    <col min="1" max="1" width="130.85546875" customWidth="1"/>
  </cols>
  <sheetData>
    <row r="1" spans="1:1" x14ac:dyDescent="0.25">
      <c r="A1" s="166" t="s">
        <v>121</v>
      </c>
    </row>
    <row r="2" spans="1:1" ht="15.75" thickBot="1" x14ac:dyDescent="0.3">
      <c r="A2" s="168"/>
    </row>
    <row r="3" spans="1:1" ht="60" customHeight="1" thickBot="1" x14ac:dyDescent="0.3">
      <c r="A3" s="173" t="s">
        <v>104</v>
      </c>
    </row>
    <row r="4" spans="1:1" x14ac:dyDescent="0.25">
      <c r="A4" s="51"/>
    </row>
    <row r="5" spans="1:1" x14ac:dyDescent="0.25">
      <c r="A5" s="53" t="s">
        <v>23</v>
      </c>
    </row>
    <row r="6" spans="1:1" ht="40.700000000000003" customHeight="1" thickBot="1" x14ac:dyDescent="0.3">
      <c r="A6" s="135" t="s">
        <v>141</v>
      </c>
    </row>
    <row r="7" spans="1:1" x14ac:dyDescent="0.25">
      <c r="A7" s="8"/>
    </row>
    <row r="8" spans="1:1" x14ac:dyDescent="0.25">
      <c r="A8" s="53" t="s">
        <v>24</v>
      </c>
    </row>
    <row r="9" spans="1:1" ht="40.700000000000003" customHeight="1" thickBot="1" x14ac:dyDescent="0.3">
      <c r="A9" s="135" t="s">
        <v>142</v>
      </c>
    </row>
    <row r="11" spans="1:1" x14ac:dyDescent="0.25">
      <c r="A11" s="53" t="s">
        <v>25</v>
      </c>
    </row>
    <row r="12" spans="1:1" ht="40.700000000000003" customHeight="1" thickBot="1" x14ac:dyDescent="0.3">
      <c r="A12" s="135" t="s">
        <v>143</v>
      </c>
    </row>
    <row r="14" spans="1:1" x14ac:dyDescent="0.25">
      <c r="A14" s="53" t="s">
        <v>26</v>
      </c>
    </row>
    <row r="15" spans="1:1" ht="40.700000000000003" customHeight="1" thickBot="1" x14ac:dyDescent="0.3">
      <c r="A15" s="135" t="s">
        <v>144</v>
      </c>
    </row>
    <row r="17" spans="1:1" x14ac:dyDescent="0.25">
      <c r="A17" s="53" t="s">
        <v>27</v>
      </c>
    </row>
    <row r="18" spans="1:1" ht="40.700000000000003" customHeight="1" thickBot="1" x14ac:dyDescent="0.3">
      <c r="A18" s="135" t="s">
        <v>145</v>
      </c>
    </row>
    <row r="20" spans="1:1" x14ac:dyDescent="0.25">
      <c r="A20" s="53" t="s">
        <v>28</v>
      </c>
    </row>
    <row r="21" spans="1:1" ht="40.700000000000003" customHeight="1" thickBot="1" x14ac:dyDescent="0.3">
      <c r="A21" s="135" t="s">
        <v>146</v>
      </c>
    </row>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Estructura Documento</vt:lpstr>
      <vt:lpstr>Ejecución Proyecto</vt:lpstr>
      <vt:lpstr>Presupuesto &amp; Gasto Real</vt:lpstr>
      <vt:lpstr>Informe Mensual HITO</vt:lpstr>
      <vt:lpstr>Explicación variación ppto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Aji</dc:creator>
  <cp:lastModifiedBy>Mr Aji</cp:lastModifiedBy>
  <dcterms:created xsi:type="dcterms:W3CDTF">2019-10-15T19:27:03Z</dcterms:created>
  <dcterms:modified xsi:type="dcterms:W3CDTF">2020-01-25T00:46:46Z</dcterms:modified>
</cp:coreProperties>
</file>